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entura2020-my.sharepoint.com/personal/toma_barbaraviciute_gamta_lt/Documents/Darbalaukis/"/>
    </mc:Choice>
  </mc:AlternateContent>
  <xr:revisionPtr revIDLastSave="2371" documentId="13_ncr:1_{D9791470-D280-46A0-A4DE-B59184E12318}" xr6:coauthVersionLast="47" xr6:coauthVersionMax="47" xr10:uidLastSave="{BC6A7C7E-2CFA-4A2D-9055-D391ED6D5529}"/>
  <bookViews>
    <workbookView xWindow="-120" yWindow="-120" windowWidth="29040" windowHeight="15720" xr2:uid="{9369D840-694E-4B9A-B668-F244AE3C1F1D}"/>
  </bookViews>
  <sheets>
    <sheet name="Užduočių skaičiavimas" sheetId="2" r:id="rId1"/>
  </sheets>
  <definedNames>
    <definedName name="_xlnm._FilterDatabase" localSheetId="0" hidden="1">'Užduočių skaičiavimas'!$A$2:$AK$62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5" i="2" l="1"/>
  <c r="Y10" i="2"/>
  <c r="AI46" i="2"/>
  <c r="AI62" i="2"/>
  <c r="AI61" i="2"/>
  <c r="AI60" i="2"/>
  <c r="AI59" i="2"/>
  <c r="AI58" i="2"/>
  <c r="AI57" i="2"/>
  <c r="AI55" i="2"/>
  <c r="AI34" i="2"/>
  <c r="AI35" i="2"/>
  <c r="AI36" i="2"/>
  <c r="AI37" i="2"/>
  <c r="AI38" i="2"/>
  <c r="AI39" i="2"/>
  <c r="AI40" i="2"/>
  <c r="AI41" i="2"/>
  <c r="AI42" i="2"/>
  <c r="AI43" i="2"/>
  <c r="AI44" i="2"/>
  <c r="AI45" i="2"/>
  <c r="AI47" i="2"/>
  <c r="AI48" i="2"/>
  <c r="AI49" i="2"/>
  <c r="AI50" i="2"/>
  <c r="AI51" i="2"/>
  <c r="AI52" i="2"/>
  <c r="AI53" i="2"/>
  <c r="AI33" i="2"/>
  <c r="AI30" i="2"/>
  <c r="AI31" i="2"/>
  <c r="AI29" i="2"/>
  <c r="AI24" i="2"/>
  <c r="AI25" i="2"/>
  <c r="AI26" i="2"/>
  <c r="AI27" i="2"/>
  <c r="AI23" i="2"/>
  <c r="AI13" i="2"/>
  <c r="AI14" i="2"/>
  <c r="AI15" i="2"/>
  <c r="AI16" i="2"/>
  <c r="AI17" i="2"/>
  <c r="AI18" i="2"/>
  <c r="AI19" i="2"/>
  <c r="AI12" i="2"/>
  <c r="AI10" i="2"/>
  <c r="AI9" i="2"/>
  <c r="AI7" i="2"/>
  <c r="AI6" i="2"/>
  <c r="AI3" i="2"/>
  <c r="S46" i="2"/>
  <c r="Y48" i="2"/>
  <c r="S12" i="2" l="1"/>
  <c r="Y14" i="2"/>
  <c r="Y55" i="2" l="1"/>
  <c r="S55" i="2"/>
  <c r="M55" i="2"/>
  <c r="G55" i="2"/>
  <c r="Y3" i="2"/>
  <c r="S6" i="2"/>
  <c r="S7" i="2"/>
  <c r="S9" i="2"/>
  <c r="S10" i="2"/>
  <c r="S13" i="2"/>
  <c r="S14" i="2"/>
  <c r="S15" i="2"/>
  <c r="S16" i="2"/>
  <c r="S17" i="2"/>
  <c r="S18" i="2"/>
  <c r="S19" i="2"/>
  <c r="S23" i="2"/>
  <c r="S24" i="2"/>
  <c r="S25" i="2"/>
  <c r="S26" i="2"/>
  <c r="S27" i="2"/>
  <c r="S29" i="2"/>
  <c r="S30" i="2"/>
  <c r="S31" i="2"/>
  <c r="S33" i="2"/>
  <c r="S34" i="2"/>
  <c r="S35" i="2"/>
  <c r="S36" i="2"/>
  <c r="S37" i="2"/>
  <c r="S38" i="2"/>
  <c r="S39" i="2"/>
  <c r="S40" i="2"/>
  <c r="S41" i="2"/>
  <c r="S42" i="2"/>
  <c r="S43" i="2"/>
  <c r="S44" i="2"/>
  <c r="S45" i="2"/>
  <c r="S47" i="2"/>
  <c r="S48" i="2"/>
  <c r="S49" i="2"/>
  <c r="S50" i="2"/>
  <c r="S51" i="2"/>
  <c r="S52" i="2"/>
  <c r="S53" i="2"/>
  <c r="S57" i="2"/>
  <c r="S58" i="2"/>
  <c r="S59" i="2"/>
  <c r="S60" i="2"/>
  <c r="S61" i="2"/>
  <c r="S62" i="2"/>
  <c r="S3" i="2"/>
  <c r="M6" i="2"/>
  <c r="M7" i="2"/>
  <c r="M9" i="2"/>
  <c r="M10" i="2"/>
  <c r="M12" i="2"/>
  <c r="M13" i="2"/>
  <c r="M14" i="2"/>
  <c r="M15" i="2"/>
  <c r="M16" i="2"/>
  <c r="M17" i="2"/>
  <c r="M18" i="2"/>
  <c r="M19" i="2"/>
  <c r="M23" i="2"/>
  <c r="M24" i="2"/>
  <c r="M25" i="2"/>
  <c r="M26" i="2"/>
  <c r="M27" i="2"/>
  <c r="M29" i="2"/>
  <c r="M30" i="2"/>
  <c r="M31" i="2"/>
  <c r="M33" i="2"/>
  <c r="M34" i="2"/>
  <c r="M35" i="2"/>
  <c r="M36" i="2"/>
  <c r="M37" i="2"/>
  <c r="M38" i="2"/>
  <c r="M39" i="2"/>
  <c r="M40" i="2"/>
  <c r="M41" i="2"/>
  <c r="M42" i="2"/>
  <c r="M43" i="2"/>
  <c r="M44" i="2"/>
  <c r="M45" i="2"/>
  <c r="M46" i="2"/>
  <c r="M47" i="2"/>
  <c r="M48" i="2"/>
  <c r="M49" i="2"/>
  <c r="M50" i="2"/>
  <c r="M51" i="2"/>
  <c r="M52" i="2"/>
  <c r="M53" i="2"/>
  <c r="M57" i="2"/>
  <c r="M58" i="2"/>
  <c r="M59" i="2"/>
  <c r="M60" i="2"/>
  <c r="M61" i="2"/>
  <c r="M62" i="2"/>
  <c r="M3" i="2"/>
  <c r="G6" i="2"/>
  <c r="G7" i="2"/>
  <c r="G9" i="2"/>
  <c r="G10" i="2"/>
  <c r="G12" i="2"/>
  <c r="G13" i="2"/>
  <c r="G14" i="2"/>
  <c r="G15" i="2"/>
  <c r="G16" i="2"/>
  <c r="G17" i="2"/>
  <c r="G18" i="2"/>
  <c r="G19" i="2"/>
  <c r="G23" i="2"/>
  <c r="G24" i="2"/>
  <c r="G25" i="2"/>
  <c r="G26" i="2"/>
  <c r="G27" i="2"/>
  <c r="G29" i="2"/>
  <c r="G30" i="2"/>
  <c r="G31" i="2"/>
  <c r="G33" i="2"/>
  <c r="G34" i="2"/>
  <c r="G35" i="2"/>
  <c r="G36" i="2"/>
  <c r="G37" i="2"/>
  <c r="G38" i="2"/>
  <c r="G39" i="2"/>
  <c r="G40" i="2"/>
  <c r="G41" i="2"/>
  <c r="G42" i="2"/>
  <c r="G43" i="2"/>
  <c r="G44" i="2"/>
  <c r="G45" i="2"/>
  <c r="G46" i="2"/>
  <c r="G47" i="2"/>
  <c r="G48" i="2"/>
  <c r="G49" i="2"/>
  <c r="G50" i="2"/>
  <c r="G51" i="2"/>
  <c r="G52" i="2"/>
  <c r="G53" i="2"/>
  <c r="G57" i="2"/>
  <c r="G58" i="2"/>
  <c r="G59" i="2"/>
  <c r="G60" i="2"/>
  <c r="G61" i="2"/>
  <c r="G62" i="2"/>
  <c r="G3" i="2"/>
  <c r="Y6" i="2"/>
  <c r="Y7" i="2"/>
  <c r="Y9" i="2"/>
  <c r="Y12" i="2"/>
  <c r="Y13" i="2"/>
  <c r="Y15" i="2"/>
  <c r="Y16" i="2"/>
  <c r="Y17" i="2"/>
  <c r="Y18" i="2"/>
  <c r="Y19" i="2"/>
  <c r="Y23" i="2"/>
  <c r="Y24" i="2"/>
  <c r="Y25" i="2"/>
  <c r="Y26" i="2"/>
  <c r="Y27" i="2"/>
  <c r="Y29" i="2"/>
  <c r="Y30" i="2"/>
  <c r="Y31" i="2"/>
  <c r="Y33" i="2"/>
  <c r="Y34" i="2"/>
  <c r="Y36" i="2"/>
  <c r="Y37" i="2"/>
  <c r="Y38" i="2"/>
  <c r="Y39" i="2"/>
  <c r="Y40" i="2"/>
  <c r="Y41" i="2"/>
  <c r="Y42" i="2"/>
  <c r="Y43" i="2"/>
  <c r="Y44" i="2"/>
  <c r="Y45" i="2"/>
  <c r="Y46" i="2"/>
  <c r="Y47" i="2"/>
  <c r="Y49" i="2"/>
  <c r="Y50" i="2"/>
  <c r="Y51" i="2"/>
  <c r="Y52" i="2"/>
  <c r="Y53" i="2"/>
  <c r="Y57" i="2"/>
  <c r="Y58" i="2"/>
  <c r="Y59" i="2"/>
  <c r="Y60" i="2"/>
  <c r="Y61" i="2"/>
  <c r="Y62" i="2"/>
  <c r="T44" i="2" l="1"/>
  <c r="AJ44" i="2" s="1"/>
  <c r="AK44" i="2" s="1"/>
  <c r="T19" i="2"/>
  <c r="T55" i="2"/>
  <c r="AJ55" i="2" s="1"/>
  <c r="AK55" i="2" s="1"/>
  <c r="T40" i="2"/>
  <c r="AJ40" i="2" s="1"/>
  <c r="AK40" i="2" s="1"/>
  <c r="T6" i="2"/>
  <c r="T7" i="2"/>
  <c r="T9" i="2"/>
  <c r="T53" i="2"/>
  <c r="AJ53" i="2" s="1"/>
  <c r="AK53" i="2" s="1"/>
  <c r="T57" i="2"/>
  <c r="AJ57" i="2" s="1"/>
  <c r="AK57" i="2" s="1"/>
  <c r="T58" i="2"/>
  <c r="AJ58" i="2" s="1"/>
  <c r="AK58" i="2" s="1"/>
  <c r="T59" i="2"/>
  <c r="AJ59" i="2" s="1"/>
  <c r="AK59" i="2" s="1"/>
  <c r="T60" i="2"/>
  <c r="AJ60" i="2" s="1"/>
  <c r="AK60" i="2" s="1"/>
  <c r="T62" i="2"/>
  <c r="AJ62" i="2" s="1"/>
  <c r="AK62" i="2" s="1"/>
  <c r="T3" i="2"/>
  <c r="AJ3" i="2" s="1"/>
  <c r="AK3" i="2" s="1"/>
  <c r="T61" i="2"/>
  <c r="T33" i="2"/>
  <c r="AJ33" i="2" s="1"/>
  <c r="AK33" i="2" s="1"/>
  <c r="T34" i="2"/>
  <c r="AJ34" i="2" s="1"/>
  <c r="AK34" i="2" s="1"/>
  <c r="T35" i="2"/>
  <c r="AJ35" i="2" s="1"/>
  <c r="AK35" i="2" s="1"/>
  <c r="T36" i="2"/>
  <c r="AJ36" i="2" s="1"/>
  <c r="AK36" i="2" s="1"/>
  <c r="T37" i="2"/>
  <c r="AJ37" i="2" s="1"/>
  <c r="AK37" i="2" s="1"/>
  <c r="T38" i="2"/>
  <c r="AJ38" i="2" s="1"/>
  <c r="AK38" i="2" s="1"/>
  <c r="T39" i="2"/>
  <c r="T41" i="2"/>
  <c r="AJ41" i="2" s="1"/>
  <c r="AK41" i="2" s="1"/>
  <c r="T42" i="2"/>
  <c r="AJ42" i="2" s="1"/>
  <c r="AK42" i="2" s="1"/>
  <c r="T43" i="2"/>
  <c r="T45" i="2"/>
  <c r="T46" i="2"/>
  <c r="T47" i="2"/>
  <c r="AJ47" i="2" s="1"/>
  <c r="AK47" i="2" s="1"/>
  <c r="T48" i="2"/>
  <c r="T49" i="2"/>
  <c r="AJ49" i="2" s="1"/>
  <c r="AK49" i="2" s="1"/>
  <c r="T50" i="2"/>
  <c r="T51" i="2"/>
  <c r="AJ51" i="2" s="1"/>
  <c r="AK51" i="2" s="1"/>
  <c r="T52" i="2"/>
  <c r="AJ52" i="2" s="1"/>
  <c r="AK52" i="2" s="1"/>
  <c r="T10" i="2"/>
  <c r="T12" i="2"/>
  <c r="AJ12" i="2" s="1"/>
  <c r="AK12" i="2" s="1"/>
  <c r="T13" i="2"/>
  <c r="T14" i="2"/>
  <c r="T15" i="2"/>
  <c r="T16" i="2"/>
  <c r="T17" i="2"/>
  <c r="T18" i="2"/>
  <c r="T24" i="2"/>
  <c r="AJ24" i="2" s="1"/>
  <c r="T25" i="2"/>
  <c r="AJ25" i="2" s="1"/>
  <c r="AK25" i="2" s="1"/>
  <c r="T26" i="2"/>
  <c r="T27" i="2"/>
  <c r="T29" i="2"/>
  <c r="T30" i="2"/>
  <c r="T31" i="2"/>
  <c r="T23" i="2"/>
  <c r="AJ48" i="2" l="1"/>
  <c r="AK48" i="2" s="1"/>
  <c r="AJ61" i="2"/>
  <c r="AK61" i="2" s="1"/>
  <c r="AJ39" i="2"/>
  <c r="AK39" i="2" s="1"/>
  <c r="AJ43" i="2"/>
  <c r="AK43" i="2" s="1"/>
  <c r="AJ45" i="2"/>
  <c r="AK45" i="2" s="1"/>
  <c r="AJ46" i="2"/>
  <c r="AK46" i="2" s="1"/>
  <c r="AJ50" i="2"/>
  <c r="AK50" i="2" s="1"/>
  <c r="AJ6" i="2"/>
  <c r="AK6" i="2" s="1"/>
  <c r="AJ7" i="2"/>
  <c r="AK7" i="2" s="1"/>
  <c r="AJ9" i="2"/>
  <c r="AK9" i="2" s="1"/>
  <c r="AJ10" i="2"/>
  <c r="AK10" i="2" s="1"/>
  <c r="AJ13" i="2"/>
  <c r="AK13" i="2" s="1"/>
  <c r="AJ14" i="2"/>
  <c r="AK14" i="2" s="1"/>
  <c r="AJ15" i="2"/>
  <c r="AK15" i="2" s="1"/>
  <c r="AJ16" i="2"/>
  <c r="AK16" i="2" s="1"/>
  <c r="AJ17" i="2"/>
  <c r="AK17" i="2" s="1"/>
  <c r="AJ18" i="2"/>
  <c r="AK18" i="2" s="1"/>
  <c r="AJ19" i="2"/>
  <c r="AK19" i="2" s="1"/>
  <c r="AK24" i="2"/>
  <c r="AJ26" i="2"/>
  <c r="AK26" i="2" s="1"/>
  <c r="AJ27" i="2"/>
  <c r="AK27" i="2" s="1"/>
  <c r="AJ29" i="2"/>
  <c r="AK29" i="2" s="1"/>
  <c r="AJ30" i="2"/>
  <c r="AK30" i="2" s="1"/>
  <c r="AJ31" i="2"/>
  <c r="AK31" i="2" s="1"/>
  <c r="AJ23" i="2"/>
  <c r="AK23" i="2" s="1"/>
</calcChain>
</file>

<file path=xl/sharedStrings.xml><?xml version="1.0" encoding="utf-8"?>
<sst xmlns="http://schemas.openxmlformats.org/spreadsheetml/2006/main" count="110" uniqueCount="94">
  <si>
    <t>Savivaldybė</t>
  </si>
  <si>
    <t>Alytaus miesto sav.</t>
  </si>
  <si>
    <t>Alytaus rajono sav.</t>
  </si>
  <si>
    <t>Druskininkų sav.</t>
  </si>
  <si>
    <t>Lazdijų rajono sav.</t>
  </si>
  <si>
    <t>Varėnos rajono sav.</t>
  </si>
  <si>
    <t>Jonavos rajono sav.</t>
  </si>
  <si>
    <t>Kaišiadorių rajono sav.</t>
  </si>
  <si>
    <t>Kauno miesto sav.</t>
  </si>
  <si>
    <t>Kauno rajono sav.</t>
  </si>
  <si>
    <t>Kėdainių rajono sav.</t>
  </si>
  <si>
    <t>Raseinių rajono sav.</t>
  </si>
  <si>
    <t>Klaipėdos miesto sav.</t>
  </si>
  <si>
    <t>Klaipėdos rajono sav.</t>
  </si>
  <si>
    <t>Kretingos rajono sav.</t>
  </si>
  <si>
    <t>Neringos sav.</t>
  </si>
  <si>
    <t>Palangos miesto sav.</t>
  </si>
  <si>
    <t>Skuodo rajono sav.</t>
  </si>
  <si>
    <t>Šilutės rajono sav.</t>
  </si>
  <si>
    <t>Kalvarijos sav.</t>
  </si>
  <si>
    <t>Kazlų Rūdos sav.</t>
  </si>
  <si>
    <t>Marijampolės sav.</t>
  </si>
  <si>
    <t>Šakių rajono sav.</t>
  </si>
  <si>
    <t>Vilkaviškio rajono sav.</t>
  </si>
  <si>
    <t>Biržų rajono sav.</t>
  </si>
  <si>
    <t>Kupiškio rajono sav.</t>
  </si>
  <si>
    <t>Panevėžio miesto sav.</t>
  </si>
  <si>
    <t>Pasvalio rajono sav.</t>
  </si>
  <si>
    <t>Rokiškio rajono sav.</t>
  </si>
  <si>
    <t>Akmenės rajono sav.</t>
  </si>
  <si>
    <t>Joniškio rajono sav.</t>
  </si>
  <si>
    <t>Kelmės rajono sav.</t>
  </si>
  <si>
    <t>Pakruojo rajono sav.</t>
  </si>
  <si>
    <t>Radviliškio rajono sav.</t>
  </si>
  <si>
    <t>Šiaulių miesto sav.</t>
  </si>
  <si>
    <t>Šiaulių rajono sav.</t>
  </si>
  <si>
    <t>Jurbarko rajono sav.</t>
  </si>
  <si>
    <t>Pagėgių sav.</t>
  </si>
  <si>
    <t>Šilalės rajono sav.</t>
  </si>
  <si>
    <t>Tauragės rajono sav.</t>
  </si>
  <si>
    <t>Mažeikių rajono sav.</t>
  </si>
  <si>
    <t>Plungės rajono sav.</t>
  </si>
  <si>
    <t>Rietavo sav.</t>
  </si>
  <si>
    <t>Telšių rajono sav.</t>
  </si>
  <si>
    <t>Anykščių rajono sav.</t>
  </si>
  <si>
    <t>Ignalinos rajono sav.</t>
  </si>
  <si>
    <t>Molėtų rajono sav.</t>
  </si>
  <si>
    <t>Utenos rajono sav.</t>
  </si>
  <si>
    <t>Visagino sav.</t>
  </si>
  <si>
    <t>Zarasų rajono sav.</t>
  </si>
  <si>
    <t>Elektrėnų sav.</t>
  </si>
  <si>
    <t>Šalčininkų rajono sav.</t>
  </si>
  <si>
    <t>Širvintų rajono sav.</t>
  </si>
  <si>
    <t>Švenčionių rajono sav.</t>
  </si>
  <si>
    <t>Trakų rajono sav.</t>
  </si>
  <si>
    <t>Ukmergės rajono sav.</t>
  </si>
  <si>
    <t>Vilniaus miesto sav.</t>
  </si>
  <si>
    <t>Vilniaus rajono sav.</t>
  </si>
  <si>
    <t>K ŽAKA</t>
  </si>
  <si>
    <t>K DGASA</t>
  </si>
  <si>
    <t>K apvž</t>
  </si>
  <si>
    <t>K beš</t>
  </si>
  <si>
    <t>KM apvž</t>
  </si>
  <si>
    <t>KM vv</t>
  </si>
  <si>
    <t>KM kont</t>
  </si>
  <si>
    <t>K kt</t>
  </si>
  <si>
    <t>K DPZ</t>
  </si>
  <si>
    <r>
      <rPr>
        <b/>
        <sz val="11"/>
        <color rgb="FFC00000"/>
        <rFont val="Tahoma"/>
        <family val="2"/>
        <charset val="186"/>
      </rPr>
      <t>KRS</t>
    </r>
    <r>
      <rPr>
        <b/>
        <sz val="11"/>
        <color theme="1"/>
        <rFont val="Tahoma"/>
        <family val="2"/>
        <charset val="186"/>
      </rPr>
      <t xml:space="preserve"> (suma 8 dedamųjų)</t>
    </r>
  </si>
  <si>
    <t>K vv</t>
  </si>
  <si>
    <t>KR ind</t>
  </si>
  <si>
    <t>KR kol</t>
  </si>
  <si>
    <t>N BD</t>
  </si>
  <si>
    <t>V</t>
  </si>
  <si>
    <t>d</t>
  </si>
  <si>
    <t>F</t>
  </si>
  <si>
    <t>k</t>
  </si>
  <si>
    <r>
      <rPr>
        <b/>
        <sz val="11"/>
        <color rgb="FFC00000"/>
        <rFont val="Tahoma"/>
        <family val="2"/>
        <charset val="186"/>
      </rPr>
      <t>KBD</t>
    </r>
    <r>
      <rPr>
        <b/>
        <sz val="11"/>
        <color theme="1"/>
        <rFont val="Tahoma"/>
        <family val="2"/>
        <charset val="186"/>
      </rPr>
      <t xml:space="preserve"> (sandauga 5 dedamųjų)</t>
    </r>
  </si>
  <si>
    <t>N skp</t>
  </si>
  <si>
    <t>V skp</t>
  </si>
  <si>
    <r>
      <rPr>
        <b/>
        <sz val="11"/>
        <color rgb="FFC00000"/>
        <rFont val="Tahoma"/>
        <family val="2"/>
        <charset val="186"/>
      </rPr>
      <t>Kskd</t>
    </r>
    <r>
      <rPr>
        <b/>
        <sz val="11"/>
        <color theme="1"/>
        <rFont val="Tahoma"/>
        <family val="2"/>
        <charset val="186"/>
      </rPr>
      <t xml:space="preserve"> (sandauga 5 dedamųjų)</t>
    </r>
  </si>
  <si>
    <r>
      <rPr>
        <b/>
        <sz val="11"/>
        <color rgb="FFC00000"/>
        <rFont val="Tahoma"/>
        <family val="2"/>
        <charset val="186"/>
      </rPr>
      <t xml:space="preserve">Kkd </t>
    </r>
    <r>
      <rPr>
        <b/>
        <sz val="11"/>
        <color theme="1"/>
        <rFont val="Tahoma"/>
        <family val="2"/>
        <charset val="186"/>
      </rPr>
      <t>(sandauga 5 dedamųjų)</t>
    </r>
  </si>
  <si>
    <r>
      <rPr>
        <b/>
        <sz val="11"/>
        <color rgb="FFC00000"/>
        <rFont val="Tahoma"/>
        <family val="2"/>
        <charset val="186"/>
      </rPr>
      <t xml:space="preserve">Kkomp </t>
    </r>
    <r>
      <rPr>
        <b/>
        <sz val="11"/>
        <color theme="1"/>
        <rFont val="Tahoma"/>
        <family val="2"/>
        <charset val="186"/>
      </rPr>
      <t>(suma trijų dedamųjų)</t>
    </r>
  </si>
  <si>
    <r>
      <t xml:space="preserve">Kgen </t>
    </r>
    <r>
      <rPr>
        <b/>
        <sz val="11"/>
        <color theme="1"/>
        <rFont val="Tahoma"/>
        <family val="2"/>
        <charset val="186"/>
      </rPr>
      <t>(suma 3 dedamųjų)</t>
    </r>
  </si>
  <si>
    <t>VAPTP vykd %</t>
  </si>
  <si>
    <t>N kd</t>
  </si>
  <si>
    <r>
      <rPr>
        <b/>
        <sz val="11"/>
        <color rgb="FFFF0000"/>
        <rFont val="Tahoma"/>
        <family val="2"/>
        <charset val="186"/>
      </rPr>
      <t>KMS</t>
    </r>
    <r>
      <rPr>
        <b/>
        <sz val="11"/>
        <color theme="1"/>
        <rFont val="Tahoma"/>
        <family val="2"/>
        <charset val="186"/>
      </rPr>
      <t xml:space="preserve"> (suma 4 dedamųjų)</t>
    </r>
  </si>
  <si>
    <t>Panevėžio rajono sav.*</t>
  </si>
  <si>
    <t>Lentelėje naudojamų formulių trumpinių paaiškinimai pateikti 2025 m. birželio 2 d. patvirtintame įsakyme Nr. AV-122 "Dėl Valstybiniame atliekų prevencijos ir tvarkymo plane savivaldybėms nustatytos užduoties dėl atliekų susidarymo vietoje sutvarkytų biologinių atliekų ir rūšiuojamuoju būdu surinktų komunalinių atliekų dalies nuo susidariusių komunalinių atliekų kiekio įvykdymo lygio apskaičiavimo metodikos patvirtinimo".</t>
  </si>
  <si>
    <t>Savivaldybė ataskaitos nepateikė</t>
  </si>
  <si>
    <t>*Savivaldybė nepateikė atliekos kodo 20 03 01 kiekio, dėl to kiekis buvo paimtas iš GPAIS esančių duomenų (stulpelis U)</t>
  </si>
  <si>
    <t>Savivaldybė pateikė ne visus duomenis, todėl užduoties įvykdymo paskaičiuoti negalima</t>
  </si>
  <si>
    <t>K papild</t>
  </si>
  <si>
    <t>Birštono sav.</t>
  </si>
  <si>
    <t>Prienų rajono 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</si>
</sst>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0" x14ac:knownFonts="1">
    <font>
      <sz val="11"/>
      <color theme="1"/>
      <name val="Aptos Narrow"/>
      <family val="2"/>
      <charset val="186"/>
      <scheme val="minor"/>
    </font>
    <font>
      <sz val="11"/>
      <color theme="1"/>
      <name val="Tahoma"/>
      <family val="2"/>
      <charset val="186"/>
    </font>
    <font>
      <b/>
      <sz val="11"/>
      <color theme="1"/>
      <name val="Tahoma"/>
      <family val="2"/>
      <charset val="186"/>
    </font>
    <font>
      <b/>
      <sz val="11"/>
      <color rgb="FFC00000"/>
      <name val="Tahoma"/>
      <family val="2"/>
      <charset val="186"/>
    </font>
    <font>
      <b/>
      <sz val="11"/>
      <color rgb="FFFF0000"/>
      <name val="Tahoma"/>
      <family val="2"/>
      <charset val="186"/>
    </font>
    <font>
      <sz val="10"/>
      <color theme="1"/>
      <name val="Tahoma"/>
      <family val="2"/>
      <charset val="186"/>
    </font>
    <font>
      <sz val="11"/>
      <color theme="1"/>
      <name val="Aptos Narrow"/>
      <family val="2"/>
      <charset val="186"/>
      <scheme val="minor"/>
    </font>
    <font>
      <b/>
      <sz val="11"/>
      <color rgb="FF00B050"/>
      <name val="Aptos Narrow"/>
      <family val="2"/>
      <scheme val="minor"/>
    </font>
    <font>
      <b/>
      <i/>
      <u/>
      <sz val="10"/>
      <color rgb="FFC00000"/>
      <name val="Tahoma"/>
      <family val="2"/>
      <charset val="186"/>
    </font>
    <font>
      <i/>
      <sz val="11"/>
      <color theme="1"/>
      <name val="Tahoma"/>
      <family val="2"/>
      <charset val="186"/>
    </font>
  </fonts>
  <fills count="12">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E7F3FD"/>
        <bgColor indexed="64"/>
      </patternFill>
    </fill>
    <fill>
      <patternFill patternType="solid">
        <fgColor theme="2" tint="-0.249977111117893"/>
        <bgColor indexed="64"/>
      </patternFill>
    </fill>
    <fill>
      <patternFill patternType="solid">
        <fgColor rgb="FFC000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99FF"/>
        <bgColor indexed="64"/>
      </patternFill>
    </fill>
    <fill>
      <patternFill patternType="solid">
        <fgColor rgb="FF00B050"/>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rgb="FF000000"/>
      </top>
      <bottom/>
      <diagonal/>
    </border>
    <border>
      <left style="thin">
        <color rgb="FF000000"/>
      </left>
      <right/>
      <top/>
      <bottom style="thin">
        <color rgb="FF000000"/>
      </bottom>
      <diagonal/>
    </border>
  </borders>
  <cellStyleXfs count="2">
    <xf numFmtId="0" fontId="0" fillId="0" borderId="0"/>
    <xf numFmtId="43" fontId="6" fillId="0" borderId="0" applyFont="0" applyFill="0" applyBorder="0" applyAlignment="0" applyProtection="0"/>
  </cellStyleXfs>
  <cellXfs count="65">
    <xf numFmtId="0" fontId="0" fillId="0" borderId="0" xfId="0"/>
    <xf numFmtId="0" fontId="2" fillId="4" borderId="1" xfId="0" applyFont="1" applyFill="1" applyBorder="1" applyAlignment="1">
      <alignment horizontal="center" vertical="center" wrapText="1"/>
    </xf>
    <xf numFmtId="0" fontId="1"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2" fontId="1" fillId="0" borderId="5" xfId="0" applyNumberFormat="1" applyFont="1" applyBorder="1" applyAlignment="1">
      <alignment horizontal="right" vertical="center" wrapText="1"/>
    </xf>
    <xf numFmtId="2" fontId="0" fillId="0" borderId="0" xfId="0" applyNumberFormat="1"/>
    <xf numFmtId="0" fontId="1" fillId="0" borderId="4" xfId="0" applyFont="1" applyBorder="1" applyAlignment="1">
      <alignment vertical="center" wrapText="1"/>
    </xf>
    <xf numFmtId="0" fontId="2" fillId="2" borderId="3" xfId="0" applyFont="1" applyFill="1" applyBorder="1" applyAlignment="1">
      <alignment horizontal="center" vertical="center"/>
    </xf>
    <xf numFmtId="2" fontId="1" fillId="0" borderId="3" xfId="0" applyNumberFormat="1" applyFont="1" applyBorder="1" applyAlignment="1">
      <alignment horizontal="right" vertical="center" wrapText="1"/>
    </xf>
    <xf numFmtId="0" fontId="2" fillId="9" borderId="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6" borderId="9" xfId="0" applyFont="1" applyFill="1" applyBorder="1" applyAlignment="1">
      <alignment horizontal="center" vertical="center" wrapText="1"/>
    </xf>
    <xf numFmtId="2" fontId="1" fillId="8" borderId="9" xfId="0" applyNumberFormat="1" applyFont="1" applyFill="1" applyBorder="1" applyAlignment="1">
      <alignment horizontal="right" vertical="center"/>
    </xf>
    <xf numFmtId="2" fontId="1" fillId="8" borderId="12" xfId="0" applyNumberFormat="1" applyFont="1" applyFill="1" applyBorder="1" applyAlignment="1">
      <alignment horizontal="right" vertical="center"/>
    </xf>
    <xf numFmtId="2" fontId="1" fillId="8" borderId="9" xfId="0" applyNumberFormat="1" applyFont="1" applyFill="1" applyBorder="1"/>
    <xf numFmtId="2" fontId="1" fillId="8" borderId="12" xfId="0" applyNumberFormat="1" applyFont="1" applyFill="1" applyBorder="1"/>
    <xf numFmtId="0" fontId="3" fillId="7" borderId="9"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5" fillId="0" borderId="0" xfId="0" applyFont="1" applyAlignment="1">
      <alignment wrapText="1"/>
    </xf>
    <xf numFmtId="2" fontId="1" fillId="0" borderId="2" xfId="0" applyNumberFormat="1" applyFont="1" applyBorder="1"/>
    <xf numFmtId="2" fontId="1" fillId="0" borderId="1" xfId="0" applyNumberFormat="1" applyFont="1" applyBorder="1" applyAlignment="1">
      <alignment horizontal="right" vertical="center"/>
    </xf>
    <xf numFmtId="2" fontId="1" fillId="0" borderId="2" xfId="0" applyNumberFormat="1" applyFont="1" applyBorder="1" applyAlignment="1">
      <alignment horizontal="right" vertical="center"/>
    </xf>
    <xf numFmtId="2" fontId="1" fillId="8" borderId="4" xfId="0" applyNumberFormat="1" applyFont="1" applyFill="1" applyBorder="1" applyAlignment="1">
      <alignment vertical="center" wrapText="1"/>
    </xf>
    <xf numFmtId="2" fontId="1" fillId="8" borderId="10" xfId="0" applyNumberFormat="1" applyFont="1" applyFill="1" applyBorder="1" applyAlignment="1">
      <alignment vertical="center" wrapText="1"/>
    </xf>
    <xf numFmtId="2" fontId="1" fillId="8" borderId="11" xfId="0" applyNumberFormat="1" applyFont="1" applyFill="1" applyBorder="1" applyAlignment="1">
      <alignment vertical="center" wrapText="1"/>
    </xf>
    <xf numFmtId="2" fontId="1" fillId="0" borderId="4" xfId="0" applyNumberFormat="1" applyFont="1" applyBorder="1" applyAlignment="1">
      <alignment vertical="center" wrapText="1"/>
    </xf>
    <xf numFmtId="2" fontId="1" fillId="0" borderId="1" xfId="0" applyNumberFormat="1" applyFont="1" applyBorder="1" applyAlignment="1">
      <alignment vertical="center" wrapText="1"/>
    </xf>
    <xf numFmtId="2" fontId="0" fillId="0" borderId="5" xfId="0" applyNumberFormat="1" applyBorder="1" applyAlignment="1">
      <alignment horizontal="right" vertical="center" wrapText="1"/>
    </xf>
    <xf numFmtId="2" fontId="1" fillId="0" borderId="5" xfId="1" applyNumberFormat="1" applyFont="1" applyBorder="1" applyAlignment="1">
      <alignment horizontal="right" vertical="center" wrapText="1"/>
    </xf>
    <xf numFmtId="2" fontId="0" fillId="0" borderId="5" xfId="1" applyNumberFormat="1" applyFont="1" applyBorder="1" applyAlignment="1">
      <alignment horizontal="right" vertical="center" wrapText="1"/>
    </xf>
    <xf numFmtId="2" fontId="1" fillId="0" borderId="6"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2" fontId="1" fillId="3" borderId="9" xfId="0" applyNumberFormat="1" applyFont="1" applyFill="1" applyBorder="1"/>
    <xf numFmtId="2" fontId="1" fillId="3" borderId="12" xfId="0" applyNumberFormat="1" applyFont="1" applyFill="1" applyBorder="1"/>
    <xf numFmtId="0" fontId="8" fillId="0" borderId="14" xfId="0" applyFont="1" applyBorder="1" applyAlignment="1">
      <alignment vertical="center"/>
    </xf>
    <xf numFmtId="2" fontId="1" fillId="0" borderId="8" xfId="0" applyNumberFormat="1" applyFont="1" applyBorder="1" applyAlignment="1">
      <alignment horizontal="right" vertical="center" wrapText="1"/>
    </xf>
    <xf numFmtId="0" fontId="1" fillId="0" borderId="15" xfId="0" applyFont="1" applyBorder="1" applyAlignment="1">
      <alignment vertical="center" wrapText="1"/>
    </xf>
    <xf numFmtId="2" fontId="1" fillId="0" borderId="15" xfId="0" applyNumberFormat="1" applyFont="1" applyBorder="1" applyAlignment="1">
      <alignment vertical="center" wrapText="1"/>
    </xf>
    <xf numFmtId="2" fontId="1" fillId="8" borderId="15" xfId="0" applyNumberFormat="1" applyFont="1" applyFill="1" applyBorder="1" applyAlignment="1">
      <alignment vertical="center" wrapText="1"/>
    </xf>
    <xf numFmtId="2" fontId="1" fillId="8" borderId="16" xfId="0" applyNumberFormat="1" applyFont="1" applyFill="1" applyBorder="1" applyAlignment="1">
      <alignment vertical="center" wrapText="1"/>
    </xf>
    <xf numFmtId="2" fontId="1" fillId="0" borderId="17" xfId="0" applyNumberFormat="1" applyFont="1" applyBorder="1" applyAlignment="1">
      <alignment horizontal="right" vertical="center" wrapText="1"/>
    </xf>
    <xf numFmtId="2" fontId="1" fillId="0" borderId="18" xfId="0" applyNumberFormat="1" applyFont="1" applyBorder="1" applyAlignment="1">
      <alignment horizontal="right" vertical="center" wrapText="1"/>
    </xf>
    <xf numFmtId="2" fontId="1" fillId="0" borderId="18" xfId="0" applyNumberFormat="1" applyFont="1" applyBorder="1" applyAlignment="1">
      <alignment horizontal="right" vertical="center"/>
    </xf>
    <xf numFmtId="2" fontId="1" fillId="0" borderId="19" xfId="0" applyNumberFormat="1" applyFont="1" applyBorder="1" applyAlignment="1">
      <alignment horizontal="right" vertical="center"/>
    </xf>
    <xf numFmtId="2" fontId="1" fillId="8" borderId="20" xfId="0" applyNumberFormat="1" applyFont="1" applyFill="1" applyBorder="1" applyAlignment="1">
      <alignment horizontal="right" vertical="center"/>
    </xf>
    <xf numFmtId="2" fontId="1" fillId="0" borderId="2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0" borderId="19" xfId="0" applyNumberFormat="1" applyFont="1" applyBorder="1"/>
    <xf numFmtId="2" fontId="1" fillId="8" borderId="20" xfId="0" applyNumberFormat="1" applyFont="1" applyFill="1" applyBorder="1"/>
    <xf numFmtId="2" fontId="1" fillId="3" borderId="20" xfId="0" applyNumberFormat="1" applyFont="1" applyFill="1" applyBorder="1"/>
    <xf numFmtId="2" fontId="1" fillId="0" borderId="22"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8" borderId="11" xfId="0" applyNumberFormat="1" applyFont="1" applyFill="1" applyBorder="1"/>
    <xf numFmtId="1" fontId="1" fillId="0" borderId="8"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1" fontId="1" fillId="0" borderId="5" xfId="0" applyNumberFormat="1" applyFont="1" applyBorder="1" applyAlignment="1">
      <alignment horizontal="right" vertical="center" wrapText="1"/>
    </xf>
    <xf numFmtId="1" fontId="0" fillId="0" borderId="5" xfId="0" applyNumberFormat="1" applyBorder="1" applyAlignment="1">
      <alignment horizontal="right" vertical="center" wrapText="1"/>
    </xf>
    <xf numFmtId="1" fontId="1" fillId="0" borderId="8" xfId="1" applyNumberFormat="1" applyFont="1" applyBorder="1" applyAlignment="1">
      <alignment horizontal="right" vertical="center" wrapText="1"/>
    </xf>
    <xf numFmtId="1" fontId="1" fillId="0" borderId="5" xfId="1" applyNumberFormat="1" applyFont="1" applyBorder="1" applyAlignment="1">
      <alignment horizontal="right" vertical="center" wrapText="1"/>
    </xf>
    <xf numFmtId="0" fontId="9" fillId="0" borderId="1" xfId="0" applyFont="1" applyBorder="1" applyAlignment="1">
      <alignment horizontal="left" vertical="center" wrapText="1"/>
    </xf>
  </cellXfs>
  <cellStyles count="2">
    <cellStyle name="Įprastas" xfId="0" builtinId="0"/>
    <cellStyle name="Kablelis" xfId="1" builtinId="3"/>
  </cellStyles>
  <dxfs count="0"/>
  <tableStyles count="0" defaultTableStyle="TableStyleMedium2" defaultPivotStyle="PivotStyleLight16"/>
  <colors>
    <mruColors>
      <color rgb="FFFFFFD5"/>
      <color rgb="FFFF99FF"/>
      <color rgb="FFDEEAF6"/>
      <color rgb="FFE7F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31E3-4662-47FB-BC6A-C67654EFFE06}">
  <dimension ref="A1:AK64"/>
  <sheetViews>
    <sheetView tabSelected="1"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1.85546875" customWidth="1"/>
    <col min="2" max="2" width="17.85546875" customWidth="1"/>
    <col min="3" max="3" width="19.7109375" customWidth="1"/>
    <col min="4" max="4" width="16.7109375" customWidth="1"/>
    <col min="5" max="6" width="16.140625" customWidth="1"/>
    <col min="7" max="18" width="17.85546875" customWidth="1"/>
    <col min="19" max="20" width="21.28515625" customWidth="1"/>
    <col min="21" max="21" width="15.28515625" customWidth="1"/>
    <col min="22" max="22" width="14.42578125" customWidth="1"/>
    <col min="23" max="23" width="14.7109375" customWidth="1"/>
    <col min="24" max="24" width="15.5703125" customWidth="1"/>
    <col min="25" max="25" width="20.28515625" customWidth="1"/>
    <col min="26" max="26" width="15.5703125" customWidth="1"/>
    <col min="27" max="27" width="13.7109375" customWidth="1"/>
    <col min="28" max="28" width="12.5703125" customWidth="1"/>
    <col min="29" max="29" width="14.7109375" customWidth="1"/>
    <col min="30" max="30" width="13.85546875" customWidth="1"/>
    <col min="31" max="31" width="14.42578125" bestFit="1" customWidth="1"/>
    <col min="32" max="32" width="14.42578125" customWidth="1"/>
    <col min="33" max="33" width="14.42578125" bestFit="1" customWidth="1"/>
    <col min="34" max="34" width="11.5703125" customWidth="1"/>
    <col min="35" max="35" width="18.5703125" customWidth="1"/>
    <col min="36" max="36" width="19.42578125" customWidth="1"/>
    <col min="37" max="37" width="18.42578125" customWidth="1"/>
  </cols>
  <sheetData>
    <row r="1" spans="1:37" ht="40.5" customHeight="1" x14ac:dyDescent="0.25">
      <c r="A1" s="39" t="s">
        <v>87</v>
      </c>
    </row>
    <row r="2" spans="1:37" ht="74.25" customHeight="1" x14ac:dyDescent="0.25">
      <c r="A2" s="1" t="s">
        <v>0</v>
      </c>
      <c r="B2" s="4" t="s">
        <v>71</v>
      </c>
      <c r="C2" s="4" t="s">
        <v>72</v>
      </c>
      <c r="D2" s="4" t="s">
        <v>73</v>
      </c>
      <c r="E2" s="4" t="s">
        <v>74</v>
      </c>
      <c r="F2" s="4" t="s">
        <v>75</v>
      </c>
      <c r="G2" s="5" t="s">
        <v>76</v>
      </c>
      <c r="H2" s="4" t="s">
        <v>77</v>
      </c>
      <c r="I2" s="4" t="s">
        <v>78</v>
      </c>
      <c r="J2" s="4" t="s">
        <v>73</v>
      </c>
      <c r="K2" s="4" t="s">
        <v>74</v>
      </c>
      <c r="L2" s="4" t="s">
        <v>75</v>
      </c>
      <c r="M2" s="5" t="s">
        <v>79</v>
      </c>
      <c r="N2" s="4" t="s">
        <v>84</v>
      </c>
      <c r="O2" s="4" t="s">
        <v>72</v>
      </c>
      <c r="P2" s="4" t="s">
        <v>73</v>
      </c>
      <c r="Q2" s="4" t="s">
        <v>74</v>
      </c>
      <c r="R2" s="4" t="s">
        <v>75</v>
      </c>
      <c r="S2" s="5" t="s">
        <v>80</v>
      </c>
      <c r="T2" s="11" t="s">
        <v>81</v>
      </c>
      <c r="U2" s="9" t="s">
        <v>64</v>
      </c>
      <c r="V2" s="4" t="s">
        <v>63</v>
      </c>
      <c r="W2" s="3" t="s">
        <v>62</v>
      </c>
      <c r="X2" s="12" t="s">
        <v>61</v>
      </c>
      <c r="Y2" s="13" t="s">
        <v>85</v>
      </c>
      <c r="Z2" s="9" t="s">
        <v>70</v>
      </c>
      <c r="AA2" s="3" t="s">
        <v>69</v>
      </c>
      <c r="AB2" s="3" t="s">
        <v>68</v>
      </c>
      <c r="AC2" s="3" t="s">
        <v>59</v>
      </c>
      <c r="AD2" s="3" t="s">
        <v>58</v>
      </c>
      <c r="AE2" s="3" t="s">
        <v>60</v>
      </c>
      <c r="AF2" s="3" t="s">
        <v>91</v>
      </c>
      <c r="AG2" s="3" t="s">
        <v>65</v>
      </c>
      <c r="AH2" s="12" t="s">
        <v>66</v>
      </c>
      <c r="AI2" s="19" t="s">
        <v>67</v>
      </c>
      <c r="AJ2" s="20" t="s">
        <v>82</v>
      </c>
      <c r="AK2" s="18" t="s">
        <v>83</v>
      </c>
    </row>
    <row r="3" spans="1:37" x14ac:dyDescent="0.25">
      <c r="A3" s="2" t="s">
        <v>1</v>
      </c>
      <c r="B3" s="40"/>
      <c r="C3" s="41">
        <v>0.24</v>
      </c>
      <c r="D3" s="41">
        <v>0.28999999999999998</v>
      </c>
      <c r="E3" s="42">
        <v>2</v>
      </c>
      <c r="F3" s="42">
        <v>0.8</v>
      </c>
      <c r="G3" s="43">
        <f t="shared" ref="G3:G37" si="0">B3*C3*D3*E3*F3</f>
        <v>0</v>
      </c>
      <c r="H3" s="58">
        <v>396</v>
      </c>
      <c r="I3" s="42">
        <v>0.4</v>
      </c>
      <c r="J3" s="41">
        <v>0.28999999999999998</v>
      </c>
      <c r="K3" s="42">
        <v>2</v>
      </c>
      <c r="L3" s="42">
        <v>0.8</v>
      </c>
      <c r="M3" s="43">
        <f t="shared" ref="M3:M37" si="1">H3*I3*J3*K3*L3</f>
        <v>73.497600000000006</v>
      </c>
      <c r="N3" s="62">
        <v>2420</v>
      </c>
      <c r="O3" s="42">
        <v>0.24</v>
      </c>
      <c r="P3" s="42">
        <v>0.28999999999999998</v>
      </c>
      <c r="Q3" s="42">
        <v>2</v>
      </c>
      <c r="R3" s="42">
        <v>0.8</v>
      </c>
      <c r="S3" s="43">
        <f t="shared" ref="S3:S37" si="2">N3*O3*P3*Q3*R3</f>
        <v>269.49119999999999</v>
      </c>
      <c r="T3" s="44">
        <f>G3+M3+S3</f>
        <v>342.98879999999997</v>
      </c>
      <c r="U3" s="45">
        <v>7450.84</v>
      </c>
      <c r="V3" s="46">
        <v>0</v>
      </c>
      <c r="W3" s="47">
        <v>0</v>
      </c>
      <c r="X3" s="48">
        <v>35.869999999999997</v>
      </c>
      <c r="Y3" s="49">
        <f t="shared" ref="Y3:Y37" si="3">U3+V3+W3+X3</f>
        <v>7486.71</v>
      </c>
      <c r="Z3" s="40">
        <v>1609.68</v>
      </c>
      <c r="AA3" s="40">
        <v>2136.88</v>
      </c>
      <c r="AB3" s="40">
        <v>0</v>
      </c>
      <c r="AC3" s="40">
        <v>1907.8566000000001</v>
      </c>
      <c r="AD3" s="40">
        <v>3089.24</v>
      </c>
      <c r="AE3" s="40">
        <v>0</v>
      </c>
      <c r="AF3" s="50">
        <v>94.126499999999993</v>
      </c>
      <c r="AG3" s="51">
        <v>869.21900000000005</v>
      </c>
      <c r="AH3" s="52">
        <v>648.62113799999997</v>
      </c>
      <c r="AI3" s="53">
        <f>Z3+AA3+AB3+AC3+AD3+AE3+AF3+AG3+AH3</f>
        <v>10355.623238000002</v>
      </c>
      <c r="AJ3" s="53">
        <f t="shared" ref="AJ3:AJ37" si="4">AI3+Y3+T3</f>
        <v>18185.322038000002</v>
      </c>
      <c r="AK3" s="54">
        <f t="shared" ref="AK3:AK37" si="5">(AI3+T3)*100/AJ3</f>
        <v>58.831028758491094</v>
      </c>
    </row>
    <row r="4" spans="1:37" ht="15" customHeight="1" x14ac:dyDescent="0.25">
      <c r="A4" s="2" t="s">
        <v>2</v>
      </c>
      <c r="B4" s="64" t="s">
        <v>88</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row>
    <row r="5" spans="1:37" x14ac:dyDescent="0.25">
      <c r="A5" s="2" t="s">
        <v>92</v>
      </c>
      <c r="B5" s="64" t="s">
        <v>90</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1:37" x14ac:dyDescent="0.25">
      <c r="A6" s="2" t="s">
        <v>3</v>
      </c>
      <c r="B6" s="60">
        <v>0</v>
      </c>
      <c r="C6" s="8">
        <v>0.24</v>
      </c>
      <c r="D6" s="2">
        <v>0.28999999999999998</v>
      </c>
      <c r="E6" s="29">
        <v>2</v>
      </c>
      <c r="F6" s="29">
        <v>0.8</v>
      </c>
      <c r="G6" s="25">
        <f t="shared" si="0"/>
        <v>0</v>
      </c>
      <c r="H6" s="6"/>
      <c r="I6" s="28">
        <v>0.4</v>
      </c>
      <c r="J6" s="8">
        <v>0.28999999999999998</v>
      </c>
      <c r="K6" s="28">
        <v>2</v>
      </c>
      <c r="L6" s="28">
        <v>0.8</v>
      </c>
      <c r="M6" s="25">
        <f t="shared" si="1"/>
        <v>0</v>
      </c>
      <c r="N6" s="63">
        <v>940</v>
      </c>
      <c r="O6" s="28">
        <v>0.24</v>
      </c>
      <c r="P6" s="29">
        <v>0.28999999999999998</v>
      </c>
      <c r="Q6" s="29">
        <v>2</v>
      </c>
      <c r="R6" s="29">
        <v>0.8</v>
      </c>
      <c r="S6" s="25">
        <f t="shared" si="2"/>
        <v>104.6784</v>
      </c>
      <c r="T6" s="26">
        <f>G6+M6+S6</f>
        <v>104.6784</v>
      </c>
      <c r="U6" s="10">
        <v>3518.64</v>
      </c>
      <c r="V6" s="23">
        <v>0</v>
      </c>
      <c r="W6" s="23">
        <v>0</v>
      </c>
      <c r="X6" s="24">
        <v>1465.77</v>
      </c>
      <c r="Y6" s="14">
        <f t="shared" si="3"/>
        <v>4984.41</v>
      </c>
      <c r="Z6" s="6">
        <v>1386.3</v>
      </c>
      <c r="AA6" s="6">
        <v>1485.24</v>
      </c>
      <c r="AB6" s="6">
        <v>0</v>
      </c>
      <c r="AC6" s="6">
        <v>1980.1189999999999</v>
      </c>
      <c r="AD6" s="6">
        <v>1902.76</v>
      </c>
      <c r="AE6" s="6">
        <v>0</v>
      </c>
      <c r="AF6" s="34">
        <v>32.213000000000001</v>
      </c>
      <c r="AG6" s="33">
        <v>122.508</v>
      </c>
      <c r="AH6" s="22">
        <v>255.40507500000001</v>
      </c>
      <c r="AI6" s="53">
        <f>Z6+AA6+AB6+AC6+AD6+AE6+AF6+AG6+AH6</f>
        <v>7164.5450749999991</v>
      </c>
      <c r="AJ6" s="16">
        <f t="shared" si="4"/>
        <v>12253.633474999999</v>
      </c>
      <c r="AK6" s="37">
        <f t="shared" si="5"/>
        <v>59.323003987598867</v>
      </c>
    </row>
    <row r="7" spans="1:37" x14ac:dyDescent="0.25">
      <c r="A7" s="2" t="s">
        <v>4</v>
      </c>
      <c r="B7" s="60"/>
      <c r="C7" s="8">
        <v>0.24</v>
      </c>
      <c r="D7" s="8">
        <v>0.28999999999999998</v>
      </c>
      <c r="E7" s="28">
        <v>2</v>
      </c>
      <c r="F7" s="28">
        <v>0.8</v>
      </c>
      <c r="G7" s="25">
        <f t="shared" si="0"/>
        <v>0</v>
      </c>
      <c r="H7" s="60">
        <v>102</v>
      </c>
      <c r="I7" s="28">
        <v>0.4</v>
      </c>
      <c r="J7" s="8">
        <v>0.28999999999999998</v>
      </c>
      <c r="K7" s="28">
        <v>2</v>
      </c>
      <c r="L7" s="28">
        <v>0.8</v>
      </c>
      <c r="M7" s="25">
        <f t="shared" si="1"/>
        <v>18.9312</v>
      </c>
      <c r="N7" s="63">
        <v>950</v>
      </c>
      <c r="O7" s="28">
        <v>0.24</v>
      </c>
      <c r="P7" s="28">
        <v>0.28999999999999998</v>
      </c>
      <c r="Q7" s="28">
        <v>2</v>
      </c>
      <c r="R7" s="28">
        <v>0.8</v>
      </c>
      <c r="S7" s="25">
        <f t="shared" si="2"/>
        <v>105.79199999999999</v>
      </c>
      <c r="T7" s="26">
        <f>G7+M7+S7</f>
        <v>124.72319999999999</v>
      </c>
      <c r="U7" s="10">
        <v>2440.64</v>
      </c>
      <c r="V7" s="23">
        <v>0</v>
      </c>
      <c r="W7" s="23">
        <v>0</v>
      </c>
      <c r="X7" s="24">
        <v>5.94</v>
      </c>
      <c r="Y7" s="14">
        <f t="shared" si="3"/>
        <v>2446.58</v>
      </c>
      <c r="Z7" s="6">
        <v>350.447</v>
      </c>
      <c r="AA7" s="6">
        <v>1385.2</v>
      </c>
      <c r="AB7" s="6">
        <v>0</v>
      </c>
      <c r="AC7" s="6">
        <v>996.62699999999995</v>
      </c>
      <c r="AD7" s="6">
        <v>742.12</v>
      </c>
      <c r="AE7" s="6">
        <v>0</v>
      </c>
      <c r="AF7" s="34">
        <v>20.97</v>
      </c>
      <c r="AG7" s="33">
        <v>18.745999999999999</v>
      </c>
      <c r="AH7" s="22">
        <v>124.20474299999999</v>
      </c>
      <c r="AI7" s="53">
        <f>Z7+AA7+AB7+AC7+AD7+AE7+AF7+AG7+AH7</f>
        <v>3638.3147429999995</v>
      </c>
      <c r="AJ7" s="16">
        <f t="shared" si="4"/>
        <v>6209.6179429999993</v>
      </c>
      <c r="AK7" s="37">
        <f t="shared" si="5"/>
        <v>60.600152497981149</v>
      </c>
    </row>
    <row r="8" spans="1:37" x14ac:dyDescent="0.25">
      <c r="A8" s="2" t="s">
        <v>93</v>
      </c>
      <c r="B8" s="64" t="s">
        <v>88</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row>
    <row r="9" spans="1:37" x14ac:dyDescent="0.25">
      <c r="A9" s="2" t="s">
        <v>5</v>
      </c>
      <c r="B9" s="60"/>
      <c r="C9" s="8">
        <v>0.24</v>
      </c>
      <c r="D9" s="8">
        <v>0.28999999999999998</v>
      </c>
      <c r="E9" s="28">
        <v>2</v>
      </c>
      <c r="F9" s="28">
        <v>0.8</v>
      </c>
      <c r="G9" s="25">
        <f t="shared" si="0"/>
        <v>0</v>
      </c>
      <c r="H9" s="60">
        <v>500</v>
      </c>
      <c r="I9" s="28">
        <v>0.4</v>
      </c>
      <c r="J9" s="8">
        <v>0.28999999999999998</v>
      </c>
      <c r="K9" s="28">
        <v>2</v>
      </c>
      <c r="L9" s="28">
        <v>0.8</v>
      </c>
      <c r="M9" s="25">
        <f t="shared" si="1"/>
        <v>92.8</v>
      </c>
      <c r="N9" s="63">
        <v>570</v>
      </c>
      <c r="O9" s="28">
        <v>0.24</v>
      </c>
      <c r="P9" s="28">
        <v>0.28999999999999998</v>
      </c>
      <c r="Q9" s="28">
        <v>2</v>
      </c>
      <c r="R9" s="28">
        <v>0.8</v>
      </c>
      <c r="S9" s="25">
        <f t="shared" si="2"/>
        <v>63.475199999999987</v>
      </c>
      <c r="T9" s="26">
        <f>G9+M9+S9</f>
        <v>156.27519999999998</v>
      </c>
      <c r="U9" s="10">
        <v>2957.89</v>
      </c>
      <c r="V9" s="23">
        <v>0</v>
      </c>
      <c r="W9" s="23">
        <v>0</v>
      </c>
      <c r="X9" s="24">
        <v>36.222999999999999</v>
      </c>
      <c r="Y9" s="14">
        <f t="shared" si="3"/>
        <v>2994.1129999999998</v>
      </c>
      <c r="Z9" s="6">
        <v>1868.881028</v>
      </c>
      <c r="AA9" s="6">
        <v>0</v>
      </c>
      <c r="AB9" s="6">
        <v>0</v>
      </c>
      <c r="AC9" s="6">
        <v>1421.8906910000001</v>
      </c>
      <c r="AD9" s="6">
        <v>498.72</v>
      </c>
      <c r="AE9" s="6">
        <v>0</v>
      </c>
      <c r="AF9" s="34">
        <v>7.0000000000000007E-2</v>
      </c>
      <c r="AG9" s="33">
        <v>0</v>
      </c>
      <c r="AH9" s="22">
        <v>202.73907199999999</v>
      </c>
      <c r="AI9" s="53">
        <f>Z9+AA9+AB9+AC9+AD9+AE9+AF9+AG9+AH9</f>
        <v>3992.3007910000006</v>
      </c>
      <c r="AJ9" s="16">
        <f t="shared" si="4"/>
        <v>7142.6889910000009</v>
      </c>
      <c r="AK9" s="37">
        <f t="shared" si="5"/>
        <v>58.081431184072677</v>
      </c>
    </row>
    <row r="10" spans="1:37" x14ac:dyDescent="0.25">
      <c r="A10" s="2" t="s">
        <v>6</v>
      </c>
      <c r="B10" s="60"/>
      <c r="C10" s="8">
        <v>0.24</v>
      </c>
      <c r="D10" s="2">
        <v>0.28999999999999998</v>
      </c>
      <c r="E10" s="29">
        <v>2</v>
      </c>
      <c r="F10" s="29">
        <v>0.8</v>
      </c>
      <c r="G10" s="25">
        <f t="shared" si="0"/>
        <v>0</v>
      </c>
      <c r="H10" s="30"/>
      <c r="I10" s="28">
        <v>0.4</v>
      </c>
      <c r="J10" s="8">
        <v>0.28999999999999998</v>
      </c>
      <c r="K10" s="28">
        <v>2</v>
      </c>
      <c r="L10" s="28">
        <v>0.8</v>
      </c>
      <c r="M10" s="25">
        <f t="shared" si="1"/>
        <v>0</v>
      </c>
      <c r="N10" s="63">
        <v>3000</v>
      </c>
      <c r="O10" s="28">
        <v>0.24</v>
      </c>
      <c r="P10" s="29">
        <v>0.28999999999999998</v>
      </c>
      <c r="Q10" s="29">
        <v>2</v>
      </c>
      <c r="R10" s="29">
        <v>0.8</v>
      </c>
      <c r="S10" s="25">
        <f t="shared" si="2"/>
        <v>334.08</v>
      </c>
      <c r="T10" s="26">
        <f>G10+M10+S10</f>
        <v>334.08</v>
      </c>
      <c r="U10" s="10">
        <v>10283.66</v>
      </c>
      <c r="V10" s="23">
        <v>0</v>
      </c>
      <c r="W10" s="23">
        <v>0</v>
      </c>
      <c r="X10" s="24">
        <v>11.353</v>
      </c>
      <c r="Y10" s="14">
        <f>U10+V10+W10+X10</f>
        <v>10295.012999999999</v>
      </c>
      <c r="Z10" s="6">
        <v>948.48</v>
      </c>
      <c r="AA10" s="6">
        <v>987.54</v>
      </c>
      <c r="AB10" s="6">
        <v>0</v>
      </c>
      <c r="AC10" s="6">
        <v>3086.3910000000001</v>
      </c>
      <c r="AD10" s="6">
        <v>93.1</v>
      </c>
      <c r="AE10" s="6">
        <v>671.98</v>
      </c>
      <c r="AF10" s="34">
        <v>0</v>
      </c>
      <c r="AG10" s="33">
        <v>1147.21</v>
      </c>
      <c r="AH10" s="22">
        <v>373.53033399999998</v>
      </c>
      <c r="AI10" s="53">
        <f>Z10+AA10+AB10+AC10+AD10+AE10+AF10+AG10+AH10</f>
        <v>7308.2313340000001</v>
      </c>
      <c r="AJ10" s="16">
        <f t="shared" si="4"/>
        <v>17937.324334000001</v>
      </c>
      <c r="AK10" s="37">
        <f t="shared" si="5"/>
        <v>42.60563722714253</v>
      </c>
    </row>
    <row r="11" spans="1:37" x14ac:dyDescent="0.25">
      <c r="A11" s="2" t="s">
        <v>7</v>
      </c>
      <c r="B11" s="64" t="s">
        <v>88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row>
    <row r="12" spans="1:37" x14ac:dyDescent="0.25">
      <c r="A12" s="2" t="s">
        <v>8</v>
      </c>
      <c r="B12" s="60"/>
      <c r="C12" s="8">
        <v>0.24</v>
      </c>
      <c r="D12" s="2">
        <v>0.28999999999999998</v>
      </c>
      <c r="E12" s="29">
        <v>2</v>
      </c>
      <c r="F12" s="29">
        <v>0.8</v>
      </c>
      <c r="G12" s="25">
        <f t="shared" si="0"/>
        <v>0</v>
      </c>
      <c r="H12" s="30"/>
      <c r="I12" s="28">
        <v>0.4</v>
      </c>
      <c r="J12" s="8">
        <v>0.28999999999999998</v>
      </c>
      <c r="K12" s="28">
        <v>2</v>
      </c>
      <c r="L12" s="28">
        <v>0.8</v>
      </c>
      <c r="M12" s="25">
        <f t="shared" si="1"/>
        <v>0</v>
      </c>
      <c r="N12" s="32"/>
      <c r="O12" s="28">
        <v>0.24</v>
      </c>
      <c r="P12" s="29">
        <v>0.28999999999999998</v>
      </c>
      <c r="Q12" s="29">
        <v>2</v>
      </c>
      <c r="R12" s="29">
        <v>0.8</v>
      </c>
      <c r="S12" s="25">
        <f>N12*O12*P12*Q12*R12</f>
        <v>0</v>
      </c>
      <c r="T12" s="26">
        <f t="shared" ref="T12:T19" si="6">G12+M12+S12</f>
        <v>0</v>
      </c>
      <c r="U12" s="10">
        <v>80560.84</v>
      </c>
      <c r="V12" s="23">
        <v>0</v>
      </c>
      <c r="W12" s="23">
        <v>1123.82</v>
      </c>
      <c r="X12" s="24">
        <v>114.99</v>
      </c>
      <c r="Y12" s="14">
        <f t="shared" si="3"/>
        <v>81799.650000000009</v>
      </c>
      <c r="Z12" s="6">
        <v>20455.2</v>
      </c>
      <c r="AA12" s="6">
        <v>1405.4</v>
      </c>
      <c r="AB12" s="6">
        <v>0</v>
      </c>
      <c r="AC12" s="6">
        <v>24879.654999999999</v>
      </c>
      <c r="AD12" s="6">
        <v>20429.133999999998</v>
      </c>
      <c r="AE12" s="6">
        <v>0</v>
      </c>
      <c r="AF12" s="34">
        <v>2094.0340000000001</v>
      </c>
      <c r="AG12" s="33">
        <v>0</v>
      </c>
      <c r="AH12" s="22">
        <v>3751.3153229999998</v>
      </c>
      <c r="AI12" s="53">
        <f>Z12+AA12+AB12+AC12+AD12+AE12+AF12+AG12+AH12</f>
        <v>73014.738322999998</v>
      </c>
      <c r="AJ12" s="16">
        <f t="shared" si="4"/>
        <v>154814.38832299999</v>
      </c>
      <c r="AK12" s="37">
        <f t="shared" si="5"/>
        <v>47.162759943645732</v>
      </c>
    </row>
    <row r="13" spans="1:37" x14ac:dyDescent="0.25">
      <c r="A13" s="2" t="s">
        <v>9</v>
      </c>
      <c r="B13" s="60"/>
      <c r="C13" s="8">
        <v>0.24</v>
      </c>
      <c r="D13" s="8">
        <v>0.28999999999999998</v>
      </c>
      <c r="E13" s="28">
        <v>2</v>
      </c>
      <c r="F13" s="28">
        <v>0.8</v>
      </c>
      <c r="G13" s="25">
        <f t="shared" si="0"/>
        <v>0</v>
      </c>
      <c r="H13" s="60">
        <v>14212</v>
      </c>
      <c r="I13" s="28">
        <v>0.4</v>
      </c>
      <c r="J13" s="8">
        <v>0.28999999999999998</v>
      </c>
      <c r="K13" s="28">
        <v>2</v>
      </c>
      <c r="L13" s="28">
        <v>0.8</v>
      </c>
      <c r="M13" s="25">
        <f t="shared" si="1"/>
        <v>2637.7471999999998</v>
      </c>
      <c r="N13" s="63">
        <v>3389</v>
      </c>
      <c r="O13" s="28">
        <v>0.24</v>
      </c>
      <c r="P13" s="28">
        <v>0.28999999999999998</v>
      </c>
      <c r="Q13" s="28">
        <v>2</v>
      </c>
      <c r="R13" s="28">
        <v>0.8</v>
      </c>
      <c r="S13" s="25">
        <f t="shared" si="2"/>
        <v>377.39904000000001</v>
      </c>
      <c r="T13" s="26">
        <f t="shared" si="6"/>
        <v>3015.14624</v>
      </c>
      <c r="U13" s="10">
        <v>29682.28</v>
      </c>
      <c r="V13" s="23">
        <v>0</v>
      </c>
      <c r="W13" s="23">
        <v>0</v>
      </c>
      <c r="X13" s="24">
        <v>344.34</v>
      </c>
      <c r="Y13" s="14">
        <f t="shared" si="3"/>
        <v>30026.62</v>
      </c>
      <c r="Z13" s="6">
        <v>1123.75</v>
      </c>
      <c r="AA13" s="6">
        <v>7215.52</v>
      </c>
      <c r="AB13" s="6">
        <v>0</v>
      </c>
      <c r="AC13" s="6">
        <v>2505.886</v>
      </c>
      <c r="AD13" s="6">
        <v>1467.25</v>
      </c>
      <c r="AE13" s="6">
        <v>407.21</v>
      </c>
      <c r="AF13" s="34">
        <v>554.9194</v>
      </c>
      <c r="AG13" s="33">
        <v>0</v>
      </c>
      <c r="AH13" s="22">
        <v>651.99024699999995</v>
      </c>
      <c r="AI13" s="53">
        <f t="shared" ref="AI13:AI19" si="7">Z13+AA13+AB13+AC13+AD13+AE13+AF13+AG13+AH13</f>
        <v>13926.525647</v>
      </c>
      <c r="AJ13" s="16">
        <f t="shared" si="4"/>
        <v>46968.291886999999</v>
      </c>
      <c r="AK13" s="37">
        <f t="shared" si="5"/>
        <v>36.070444988205239</v>
      </c>
    </row>
    <row r="14" spans="1:37" x14ac:dyDescent="0.25">
      <c r="A14" s="2" t="s">
        <v>10</v>
      </c>
      <c r="B14" s="60"/>
      <c r="C14" s="8">
        <v>0.24</v>
      </c>
      <c r="D14" s="2">
        <v>0.28999999999999998</v>
      </c>
      <c r="E14" s="29">
        <v>2</v>
      </c>
      <c r="F14" s="29">
        <v>0.8</v>
      </c>
      <c r="G14" s="25">
        <f t="shared" si="0"/>
        <v>0</v>
      </c>
      <c r="H14" s="30"/>
      <c r="I14" s="28">
        <v>0.4</v>
      </c>
      <c r="J14" s="8">
        <v>0.28999999999999998</v>
      </c>
      <c r="K14" s="28">
        <v>2</v>
      </c>
      <c r="L14" s="28">
        <v>0.8</v>
      </c>
      <c r="M14" s="25">
        <f t="shared" si="1"/>
        <v>0</v>
      </c>
      <c r="N14" s="63">
        <v>600</v>
      </c>
      <c r="O14" s="28">
        <v>0.24</v>
      </c>
      <c r="P14" s="29">
        <v>0.28999999999999998</v>
      </c>
      <c r="Q14" s="29">
        <v>2</v>
      </c>
      <c r="R14" s="29">
        <v>0.8</v>
      </c>
      <c r="S14" s="25">
        <f t="shared" si="2"/>
        <v>66.816000000000003</v>
      </c>
      <c r="T14" s="26">
        <f t="shared" si="6"/>
        <v>66.816000000000003</v>
      </c>
      <c r="U14" s="10">
        <v>11279.19</v>
      </c>
      <c r="V14" s="23">
        <v>0</v>
      </c>
      <c r="W14" s="23">
        <v>0</v>
      </c>
      <c r="X14" s="24">
        <v>77.86</v>
      </c>
      <c r="Y14" s="14">
        <f>U14+V14+W14+X14</f>
        <v>11357.050000000001</v>
      </c>
      <c r="Z14" s="6">
        <v>1955.32</v>
      </c>
      <c r="AA14" s="6">
        <v>1056.4000000000001</v>
      </c>
      <c r="AB14" s="6">
        <v>0</v>
      </c>
      <c r="AC14" s="6">
        <v>354.56</v>
      </c>
      <c r="AD14" s="6">
        <v>1927.68</v>
      </c>
      <c r="AE14" s="6">
        <v>641.35</v>
      </c>
      <c r="AF14" s="34">
        <v>120.50749999999999</v>
      </c>
      <c r="AG14" s="33">
        <v>0</v>
      </c>
      <c r="AH14" s="22">
        <v>431.02919000000003</v>
      </c>
      <c r="AI14" s="53">
        <f t="shared" si="7"/>
        <v>6486.8466900000003</v>
      </c>
      <c r="AJ14" s="16">
        <f t="shared" si="4"/>
        <v>17910.71269</v>
      </c>
      <c r="AK14" s="37">
        <f t="shared" si="5"/>
        <v>36.590742107426436</v>
      </c>
    </row>
    <row r="15" spans="1:37" x14ac:dyDescent="0.25">
      <c r="A15" s="2" t="s">
        <v>11</v>
      </c>
      <c r="B15" s="60">
        <v>0</v>
      </c>
      <c r="C15" s="8">
        <v>0.24</v>
      </c>
      <c r="D15" s="8">
        <v>0.28999999999999998</v>
      </c>
      <c r="E15" s="28">
        <v>2</v>
      </c>
      <c r="F15" s="28">
        <v>0.8</v>
      </c>
      <c r="G15" s="25">
        <f t="shared" si="0"/>
        <v>0</v>
      </c>
      <c r="H15" s="60">
        <v>0</v>
      </c>
      <c r="I15" s="28">
        <v>0.4</v>
      </c>
      <c r="J15" s="8">
        <v>0.28999999999999998</v>
      </c>
      <c r="K15" s="28">
        <v>2</v>
      </c>
      <c r="L15" s="28">
        <v>0.8</v>
      </c>
      <c r="M15" s="25">
        <f t="shared" si="1"/>
        <v>0</v>
      </c>
      <c r="N15" s="63">
        <v>4000</v>
      </c>
      <c r="O15" s="28">
        <v>0.24</v>
      </c>
      <c r="P15" s="28">
        <v>0.28999999999999998</v>
      </c>
      <c r="Q15" s="28">
        <v>2</v>
      </c>
      <c r="R15" s="28">
        <v>0.8</v>
      </c>
      <c r="S15" s="25">
        <f t="shared" si="2"/>
        <v>445.44</v>
      </c>
      <c r="T15" s="26">
        <f t="shared" si="6"/>
        <v>445.44</v>
      </c>
      <c r="U15" s="10">
        <v>6610.44</v>
      </c>
      <c r="V15" s="23">
        <v>0</v>
      </c>
      <c r="W15" s="23">
        <v>0</v>
      </c>
      <c r="X15" s="24">
        <v>141.36000000000001</v>
      </c>
      <c r="Y15" s="14">
        <f t="shared" si="3"/>
        <v>6751.7999999999993</v>
      </c>
      <c r="Z15" s="6">
        <v>437.13</v>
      </c>
      <c r="AA15" s="6">
        <v>2395.9699999999998</v>
      </c>
      <c r="AB15" s="6">
        <v>0</v>
      </c>
      <c r="AC15" s="6">
        <v>1850.3019999999999</v>
      </c>
      <c r="AD15" s="6">
        <v>256.70999999999998</v>
      </c>
      <c r="AE15" s="6">
        <v>272</v>
      </c>
      <c r="AF15" s="34">
        <v>140.06800000000001</v>
      </c>
      <c r="AG15" s="33">
        <v>0</v>
      </c>
      <c r="AH15" s="22">
        <v>255.31851499999999</v>
      </c>
      <c r="AI15" s="53">
        <f t="shared" si="7"/>
        <v>5607.4985150000002</v>
      </c>
      <c r="AJ15" s="16">
        <f t="shared" si="4"/>
        <v>12804.738514999999</v>
      </c>
      <c r="AK15" s="37">
        <f t="shared" si="5"/>
        <v>47.271082559861242</v>
      </c>
    </row>
    <row r="16" spans="1:37" x14ac:dyDescent="0.25">
      <c r="A16" s="2" t="s">
        <v>12</v>
      </c>
      <c r="B16" s="60"/>
      <c r="C16" s="8">
        <v>0.24</v>
      </c>
      <c r="D16" s="2">
        <v>0.28999999999999998</v>
      </c>
      <c r="E16" s="29">
        <v>2</v>
      </c>
      <c r="F16" s="29">
        <v>0.8</v>
      </c>
      <c r="G16" s="25">
        <f t="shared" si="0"/>
        <v>0</v>
      </c>
      <c r="H16" s="30"/>
      <c r="I16" s="28">
        <v>0.4</v>
      </c>
      <c r="J16" s="8">
        <v>0.28999999999999998</v>
      </c>
      <c r="K16" s="28">
        <v>2</v>
      </c>
      <c r="L16" s="28">
        <v>0.8</v>
      </c>
      <c r="M16" s="25">
        <f t="shared" si="1"/>
        <v>0</v>
      </c>
      <c r="N16" s="63">
        <v>1952</v>
      </c>
      <c r="O16" s="28">
        <v>0.24</v>
      </c>
      <c r="P16" s="29">
        <v>0.28999999999999998</v>
      </c>
      <c r="Q16" s="29">
        <v>2</v>
      </c>
      <c r="R16" s="29">
        <v>0.8</v>
      </c>
      <c r="S16" s="25">
        <f t="shared" si="2"/>
        <v>217.37472</v>
      </c>
      <c r="T16" s="26">
        <f t="shared" si="6"/>
        <v>217.37472</v>
      </c>
      <c r="U16" s="10">
        <v>39302</v>
      </c>
      <c r="V16" s="23">
        <v>0</v>
      </c>
      <c r="W16" s="23">
        <v>0</v>
      </c>
      <c r="X16" s="24">
        <v>144.03399999999999</v>
      </c>
      <c r="Y16" s="14">
        <f t="shared" si="3"/>
        <v>39446.034</v>
      </c>
      <c r="Z16" s="6">
        <v>1460.135</v>
      </c>
      <c r="AA16" s="6">
        <v>700.51</v>
      </c>
      <c r="AB16" s="6">
        <v>4485.21</v>
      </c>
      <c r="AC16" s="6">
        <v>9510.0889999999999</v>
      </c>
      <c r="AD16" s="6">
        <v>6273</v>
      </c>
      <c r="AE16" s="6">
        <v>21913.695</v>
      </c>
      <c r="AF16" s="34">
        <v>1836.7660000000001</v>
      </c>
      <c r="AG16" s="33">
        <v>9836.07</v>
      </c>
      <c r="AH16" s="22">
        <v>1783.7714080000001</v>
      </c>
      <c r="AI16" s="53">
        <f t="shared" si="7"/>
        <v>57799.246407999999</v>
      </c>
      <c r="AJ16" s="16">
        <f t="shared" si="4"/>
        <v>97462.655127999999</v>
      </c>
      <c r="AK16" s="37">
        <f t="shared" si="5"/>
        <v>59.527027097512793</v>
      </c>
    </row>
    <row r="17" spans="1:37" x14ac:dyDescent="0.25">
      <c r="A17" s="2" t="s">
        <v>13</v>
      </c>
      <c r="B17" s="60"/>
      <c r="C17" s="8">
        <v>0.24</v>
      </c>
      <c r="D17" s="8">
        <v>0.28999999999999998</v>
      </c>
      <c r="E17" s="28">
        <v>2</v>
      </c>
      <c r="F17" s="28">
        <v>0.8</v>
      </c>
      <c r="G17" s="25">
        <f t="shared" si="0"/>
        <v>0</v>
      </c>
      <c r="H17" s="30"/>
      <c r="I17" s="28">
        <v>0.4</v>
      </c>
      <c r="J17" s="8">
        <v>0.28999999999999998</v>
      </c>
      <c r="K17" s="28">
        <v>2</v>
      </c>
      <c r="L17" s="28">
        <v>0.8</v>
      </c>
      <c r="M17" s="25">
        <f t="shared" si="1"/>
        <v>0</v>
      </c>
      <c r="N17" s="63">
        <v>6000</v>
      </c>
      <c r="O17" s="28">
        <v>0.24</v>
      </c>
      <c r="P17" s="28">
        <v>0.28999999999999998</v>
      </c>
      <c r="Q17" s="28">
        <v>2</v>
      </c>
      <c r="R17" s="28">
        <v>0.8</v>
      </c>
      <c r="S17" s="25">
        <f t="shared" si="2"/>
        <v>668.16</v>
      </c>
      <c r="T17" s="26">
        <f t="shared" si="6"/>
        <v>668.16</v>
      </c>
      <c r="U17" s="10">
        <v>16476.689999999999</v>
      </c>
      <c r="V17" s="23">
        <v>0</v>
      </c>
      <c r="W17" s="23">
        <v>0</v>
      </c>
      <c r="X17" s="24">
        <v>143.73099999999999</v>
      </c>
      <c r="Y17" s="14">
        <f t="shared" si="3"/>
        <v>16620.420999999998</v>
      </c>
      <c r="Z17" s="6">
        <v>482.96</v>
      </c>
      <c r="AA17" s="6">
        <v>4466.33</v>
      </c>
      <c r="AB17" s="6">
        <v>0</v>
      </c>
      <c r="AC17" s="6">
        <v>250.51</v>
      </c>
      <c r="AD17" s="6">
        <v>9.08</v>
      </c>
      <c r="AE17" s="6">
        <v>0</v>
      </c>
      <c r="AF17" s="34">
        <v>239.12799999999999</v>
      </c>
      <c r="AG17" s="33">
        <v>0</v>
      </c>
      <c r="AH17" s="22">
        <v>607.74270100000001</v>
      </c>
      <c r="AI17" s="53">
        <f t="shared" si="7"/>
        <v>6055.7507009999999</v>
      </c>
      <c r="AJ17" s="16">
        <f t="shared" si="4"/>
        <v>23344.331700999999</v>
      </c>
      <c r="AK17" s="37">
        <f t="shared" si="5"/>
        <v>28.803183518472576</v>
      </c>
    </row>
    <row r="18" spans="1:37" x14ac:dyDescent="0.25">
      <c r="A18" s="2" t="s">
        <v>14</v>
      </c>
      <c r="B18" s="60"/>
      <c r="C18" s="8">
        <v>0.24</v>
      </c>
      <c r="D18" s="2">
        <v>0.28999999999999998</v>
      </c>
      <c r="E18" s="29">
        <v>2</v>
      </c>
      <c r="F18" s="29">
        <v>0.8</v>
      </c>
      <c r="G18" s="25">
        <f t="shared" si="0"/>
        <v>0</v>
      </c>
      <c r="H18" s="60">
        <v>2000</v>
      </c>
      <c r="I18" s="28">
        <v>0.4</v>
      </c>
      <c r="J18" s="8">
        <v>0.28999999999999998</v>
      </c>
      <c r="K18" s="28">
        <v>2</v>
      </c>
      <c r="L18" s="28">
        <v>0.8</v>
      </c>
      <c r="M18" s="25">
        <f t="shared" si="1"/>
        <v>371.2</v>
      </c>
      <c r="N18" s="32"/>
      <c r="O18" s="28">
        <v>0.24</v>
      </c>
      <c r="P18" s="29">
        <v>0.28999999999999998</v>
      </c>
      <c r="Q18" s="29">
        <v>2</v>
      </c>
      <c r="R18" s="29">
        <v>0.8</v>
      </c>
      <c r="S18" s="25">
        <f t="shared" si="2"/>
        <v>0</v>
      </c>
      <c r="T18" s="26">
        <f t="shared" si="6"/>
        <v>371.2</v>
      </c>
      <c r="U18" s="10">
        <v>11239.27</v>
      </c>
      <c r="V18" s="23">
        <v>0</v>
      </c>
      <c r="W18" s="23">
        <v>8.1180000000000003</v>
      </c>
      <c r="X18" s="24">
        <v>366.53300000000002</v>
      </c>
      <c r="Y18" s="14">
        <f t="shared" si="3"/>
        <v>11613.921</v>
      </c>
      <c r="Z18" s="6">
        <v>293.62</v>
      </c>
      <c r="AA18" s="6">
        <v>876.68</v>
      </c>
      <c r="AB18" s="6">
        <v>0</v>
      </c>
      <c r="AC18" s="6">
        <v>741.94</v>
      </c>
      <c r="AD18" s="6">
        <v>238.56</v>
      </c>
      <c r="AE18" s="6">
        <v>1844.61</v>
      </c>
      <c r="AF18" s="34">
        <v>109.005</v>
      </c>
      <c r="AG18" s="33">
        <v>0</v>
      </c>
      <c r="AH18" s="22">
        <v>401.68600800000002</v>
      </c>
      <c r="AI18" s="53">
        <f t="shared" si="7"/>
        <v>4506.1010079999996</v>
      </c>
      <c r="AJ18" s="16">
        <f t="shared" si="4"/>
        <v>16491.222008000001</v>
      </c>
      <c r="AK18" s="37">
        <f t="shared" si="5"/>
        <v>29.575134005436279</v>
      </c>
    </row>
    <row r="19" spans="1:37" x14ac:dyDescent="0.25">
      <c r="A19" s="2" t="s">
        <v>15</v>
      </c>
      <c r="B19" s="60"/>
      <c r="C19" s="8">
        <v>0.24</v>
      </c>
      <c r="D19" s="8">
        <v>0.28999999999999998</v>
      </c>
      <c r="E19" s="28">
        <v>2</v>
      </c>
      <c r="F19" s="28">
        <v>0.8</v>
      </c>
      <c r="G19" s="25">
        <f t="shared" si="0"/>
        <v>0</v>
      </c>
      <c r="H19" s="30"/>
      <c r="I19" s="28">
        <v>0.4</v>
      </c>
      <c r="J19" s="8">
        <v>0.28999999999999998</v>
      </c>
      <c r="K19" s="28">
        <v>2</v>
      </c>
      <c r="L19" s="28">
        <v>0.8</v>
      </c>
      <c r="M19" s="25">
        <f t="shared" si="1"/>
        <v>0</v>
      </c>
      <c r="N19" s="63">
        <v>146</v>
      </c>
      <c r="O19" s="28">
        <v>0.24</v>
      </c>
      <c r="P19" s="28">
        <v>0.28999999999999998</v>
      </c>
      <c r="Q19" s="28">
        <v>2</v>
      </c>
      <c r="R19" s="28">
        <v>0.8</v>
      </c>
      <c r="S19" s="25">
        <f t="shared" si="2"/>
        <v>16.258559999999999</v>
      </c>
      <c r="T19" s="26">
        <f t="shared" si="6"/>
        <v>16.258559999999999</v>
      </c>
      <c r="U19" s="10">
        <v>1674.68</v>
      </c>
      <c r="V19" s="23">
        <v>0</v>
      </c>
      <c r="W19" s="23">
        <v>0</v>
      </c>
      <c r="X19" s="24">
        <v>419.58600000000001</v>
      </c>
      <c r="Y19" s="14">
        <f t="shared" si="3"/>
        <v>2094.2660000000001</v>
      </c>
      <c r="Z19" s="6">
        <v>259.01299999999998</v>
      </c>
      <c r="AA19" s="6">
        <v>0</v>
      </c>
      <c r="AB19" s="6">
        <v>0</v>
      </c>
      <c r="AC19" s="6">
        <v>194.81899999999999</v>
      </c>
      <c r="AD19" s="6">
        <v>211.48</v>
      </c>
      <c r="AE19" s="6">
        <v>307.68</v>
      </c>
      <c r="AF19" s="34">
        <v>15.601000000000001</v>
      </c>
      <c r="AG19" s="33">
        <v>0</v>
      </c>
      <c r="AH19" s="22">
        <v>88.114489000000006</v>
      </c>
      <c r="AI19" s="53">
        <f t="shared" si="7"/>
        <v>1076.7074889999999</v>
      </c>
      <c r="AJ19" s="16">
        <f t="shared" si="4"/>
        <v>3187.2320490000002</v>
      </c>
      <c r="AK19" s="37">
        <f t="shared" si="5"/>
        <v>34.292013640579448</v>
      </c>
    </row>
    <row r="20" spans="1:37" x14ac:dyDescent="0.25">
      <c r="A20" s="2" t="s">
        <v>16</v>
      </c>
      <c r="B20" s="64" t="s">
        <v>88</v>
      </c>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row>
    <row r="21" spans="1:37" x14ac:dyDescent="0.25">
      <c r="A21" s="2" t="s">
        <v>17</v>
      </c>
      <c r="B21" s="64" t="s">
        <v>88</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row>
    <row r="22" spans="1:37" x14ac:dyDescent="0.25">
      <c r="A22" s="2" t="s">
        <v>18</v>
      </c>
      <c r="B22" s="64" t="s">
        <v>88</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row>
    <row r="23" spans="1:37" x14ac:dyDescent="0.25">
      <c r="A23" s="2" t="s">
        <v>19</v>
      </c>
      <c r="B23" s="60">
        <v>0</v>
      </c>
      <c r="C23" s="8">
        <v>0.24</v>
      </c>
      <c r="D23" s="2">
        <v>0.28999999999999998</v>
      </c>
      <c r="E23" s="29">
        <v>2</v>
      </c>
      <c r="F23" s="29">
        <v>0.8</v>
      </c>
      <c r="G23" s="25">
        <f t="shared" si="0"/>
        <v>0</v>
      </c>
      <c r="H23" s="30"/>
      <c r="I23" s="28">
        <v>0.4</v>
      </c>
      <c r="J23" s="8">
        <v>0.28999999999999998</v>
      </c>
      <c r="K23" s="28">
        <v>2</v>
      </c>
      <c r="L23" s="28">
        <v>0.8</v>
      </c>
      <c r="M23" s="25">
        <f t="shared" si="1"/>
        <v>0</v>
      </c>
      <c r="N23" s="63">
        <v>1116</v>
      </c>
      <c r="O23" s="28">
        <v>0.24</v>
      </c>
      <c r="P23" s="29">
        <v>0.28999999999999998</v>
      </c>
      <c r="Q23" s="29">
        <v>2</v>
      </c>
      <c r="R23" s="29">
        <v>0.8</v>
      </c>
      <c r="S23" s="25">
        <f t="shared" si="2"/>
        <v>124.27776</v>
      </c>
      <c r="T23" s="26">
        <f>G23+M23+S23</f>
        <v>124.27776</v>
      </c>
      <c r="U23" s="10">
        <v>2670.3</v>
      </c>
      <c r="V23" s="23">
        <v>0</v>
      </c>
      <c r="W23" s="23">
        <v>0</v>
      </c>
      <c r="X23" s="24">
        <v>14.71</v>
      </c>
      <c r="Y23" s="14">
        <f t="shared" si="3"/>
        <v>2685.01</v>
      </c>
      <c r="Z23" s="6">
        <v>160.55000000000001</v>
      </c>
      <c r="AA23" s="6">
        <v>482.17</v>
      </c>
      <c r="AB23" s="6">
        <v>0</v>
      </c>
      <c r="AC23" s="6">
        <v>256.1671</v>
      </c>
      <c r="AD23" s="6">
        <v>352.392</v>
      </c>
      <c r="AE23" s="6">
        <v>23.806000000000001</v>
      </c>
      <c r="AF23" s="34">
        <v>43.11</v>
      </c>
      <c r="AG23" s="33">
        <v>166.56200000000001</v>
      </c>
      <c r="AH23" s="22">
        <v>79.682134000000005</v>
      </c>
      <c r="AI23" s="53">
        <f t="shared" ref="AI23:AI62" si="8">Z23+AA23+AB23+AC23+AD23+AE23+AF23+AG23+AH23</f>
        <v>1564.4392339999997</v>
      </c>
      <c r="AJ23" s="16">
        <f t="shared" si="4"/>
        <v>4373.7269939999996</v>
      </c>
      <c r="AK23" s="37">
        <f t="shared" si="5"/>
        <v>38.610480176669199</v>
      </c>
    </row>
    <row r="24" spans="1:37" x14ac:dyDescent="0.25">
      <c r="A24" s="2" t="s">
        <v>20</v>
      </c>
      <c r="B24" s="60"/>
      <c r="C24" s="8">
        <v>0.24</v>
      </c>
      <c r="D24" s="8">
        <v>0.28999999999999998</v>
      </c>
      <c r="E24" s="28">
        <v>2</v>
      </c>
      <c r="F24" s="28">
        <v>0.8</v>
      </c>
      <c r="G24" s="25">
        <f t="shared" si="0"/>
        <v>0</v>
      </c>
      <c r="H24" s="30"/>
      <c r="I24" s="28">
        <v>0.4</v>
      </c>
      <c r="J24" s="8">
        <v>0.28999999999999998</v>
      </c>
      <c r="K24" s="28">
        <v>2</v>
      </c>
      <c r="L24" s="28">
        <v>0.8</v>
      </c>
      <c r="M24" s="25">
        <f t="shared" si="1"/>
        <v>0</v>
      </c>
      <c r="N24" s="63">
        <v>1834</v>
      </c>
      <c r="O24" s="28">
        <v>0.24</v>
      </c>
      <c r="P24" s="28">
        <v>0.28999999999999998</v>
      </c>
      <c r="Q24" s="28">
        <v>2</v>
      </c>
      <c r="R24" s="28">
        <v>0.8</v>
      </c>
      <c r="S24" s="25">
        <f t="shared" si="2"/>
        <v>204.23424</v>
      </c>
      <c r="T24" s="26">
        <f>G24+M24+S24</f>
        <v>204.23424</v>
      </c>
      <c r="U24" s="10">
        <v>2751.82</v>
      </c>
      <c r="V24" s="23">
        <v>0</v>
      </c>
      <c r="W24" s="23">
        <v>0</v>
      </c>
      <c r="X24" s="24">
        <v>0</v>
      </c>
      <c r="Y24" s="14">
        <f t="shared" si="3"/>
        <v>2751.82</v>
      </c>
      <c r="Z24" s="6">
        <v>89.61</v>
      </c>
      <c r="AA24" s="6">
        <v>381.68</v>
      </c>
      <c r="AB24" s="6">
        <v>0</v>
      </c>
      <c r="AC24" s="6">
        <v>518.25800000000004</v>
      </c>
      <c r="AD24" s="6">
        <v>662.96</v>
      </c>
      <c r="AE24" s="6">
        <v>36.021999999999998</v>
      </c>
      <c r="AF24" s="34">
        <v>69.977999999999994</v>
      </c>
      <c r="AG24" s="33">
        <v>220.875</v>
      </c>
      <c r="AH24" s="22">
        <v>100.95041399999999</v>
      </c>
      <c r="AI24" s="53">
        <f t="shared" si="8"/>
        <v>2080.3334140000002</v>
      </c>
      <c r="AJ24" s="16">
        <f>AI24+Y24+T24</f>
        <v>5036.3876540000001</v>
      </c>
      <c r="AK24" s="37">
        <f t="shared" si="5"/>
        <v>45.36123529302894</v>
      </c>
    </row>
    <row r="25" spans="1:37" x14ac:dyDescent="0.25">
      <c r="A25" s="2" t="s">
        <v>21</v>
      </c>
      <c r="B25" s="60"/>
      <c r="C25" s="8">
        <v>0.24</v>
      </c>
      <c r="D25" s="2">
        <v>0.28999999999999998</v>
      </c>
      <c r="E25" s="29">
        <v>2</v>
      </c>
      <c r="F25" s="29">
        <v>0.8</v>
      </c>
      <c r="G25" s="25">
        <f t="shared" si="0"/>
        <v>0</v>
      </c>
      <c r="H25" s="30"/>
      <c r="I25" s="28">
        <v>0.4</v>
      </c>
      <c r="J25" s="8">
        <v>0.28999999999999998</v>
      </c>
      <c r="K25" s="28">
        <v>2</v>
      </c>
      <c r="L25" s="28">
        <v>0.8</v>
      </c>
      <c r="M25" s="25">
        <f t="shared" si="1"/>
        <v>0</v>
      </c>
      <c r="N25" s="63">
        <v>10139</v>
      </c>
      <c r="O25" s="28">
        <v>0.24</v>
      </c>
      <c r="P25" s="29">
        <v>0.28999999999999998</v>
      </c>
      <c r="Q25" s="29">
        <v>2</v>
      </c>
      <c r="R25" s="29">
        <v>0.8</v>
      </c>
      <c r="S25" s="25">
        <f t="shared" si="2"/>
        <v>1129.0790400000001</v>
      </c>
      <c r="T25" s="26">
        <f>G25+M25+S25</f>
        <v>1129.0790400000001</v>
      </c>
      <c r="U25" s="10">
        <v>14656.16</v>
      </c>
      <c r="V25" s="23">
        <v>0</v>
      </c>
      <c r="W25" s="23">
        <v>0</v>
      </c>
      <c r="X25" s="24">
        <v>362.95</v>
      </c>
      <c r="Y25" s="14">
        <f t="shared" si="3"/>
        <v>15019.11</v>
      </c>
      <c r="Z25" s="6">
        <v>864.38</v>
      </c>
      <c r="AA25" s="6">
        <v>1320.86</v>
      </c>
      <c r="AB25" s="6">
        <v>0</v>
      </c>
      <c r="AC25" s="6">
        <v>2611.8119999999999</v>
      </c>
      <c r="AD25" s="6">
        <v>2560.58</v>
      </c>
      <c r="AE25" s="6">
        <v>218.46</v>
      </c>
      <c r="AF25" s="34">
        <v>411.94029999999998</v>
      </c>
      <c r="AG25" s="33">
        <v>988.17</v>
      </c>
      <c r="AH25" s="22">
        <v>493.109827</v>
      </c>
      <c r="AI25" s="53">
        <f t="shared" si="8"/>
        <v>9469.3121269999992</v>
      </c>
      <c r="AJ25" s="16">
        <f t="shared" si="4"/>
        <v>25617.501166999999</v>
      </c>
      <c r="AK25" s="37">
        <f t="shared" si="5"/>
        <v>41.371682186756978</v>
      </c>
    </row>
    <row r="26" spans="1:37" x14ac:dyDescent="0.25">
      <c r="A26" s="2" t="s">
        <v>22</v>
      </c>
      <c r="B26" s="60"/>
      <c r="C26" s="8">
        <v>0.24</v>
      </c>
      <c r="D26" s="8">
        <v>0.28999999999999998</v>
      </c>
      <c r="E26" s="28">
        <v>2</v>
      </c>
      <c r="F26" s="28">
        <v>0.8</v>
      </c>
      <c r="G26" s="25">
        <f t="shared" si="0"/>
        <v>0</v>
      </c>
      <c r="H26" s="30"/>
      <c r="I26" s="28">
        <v>0.4</v>
      </c>
      <c r="J26" s="8">
        <v>0.28999999999999998</v>
      </c>
      <c r="K26" s="28">
        <v>2</v>
      </c>
      <c r="L26" s="28">
        <v>0.8</v>
      </c>
      <c r="M26" s="25">
        <f t="shared" si="1"/>
        <v>0</v>
      </c>
      <c r="N26" s="63">
        <v>2849</v>
      </c>
      <c r="O26" s="28">
        <v>0.24</v>
      </c>
      <c r="P26" s="28">
        <v>0.28999999999999998</v>
      </c>
      <c r="Q26" s="28">
        <v>2</v>
      </c>
      <c r="R26" s="28">
        <v>0.8</v>
      </c>
      <c r="S26" s="25">
        <f t="shared" si="2"/>
        <v>317.26463999999999</v>
      </c>
      <c r="T26" s="26">
        <f>G26+M26+S26</f>
        <v>317.26463999999999</v>
      </c>
      <c r="U26" s="10">
        <v>5489.8</v>
      </c>
      <c r="V26" s="23">
        <v>0</v>
      </c>
      <c r="W26" s="23">
        <v>0</v>
      </c>
      <c r="X26" s="24">
        <v>8.57</v>
      </c>
      <c r="Y26" s="14">
        <f t="shared" si="3"/>
        <v>5498.37</v>
      </c>
      <c r="Z26" s="6">
        <v>286.89999999999998</v>
      </c>
      <c r="AA26" s="6">
        <v>991.78</v>
      </c>
      <c r="AB26" s="6">
        <v>0</v>
      </c>
      <c r="AC26" s="6">
        <v>836.47900000000004</v>
      </c>
      <c r="AD26" s="6">
        <v>717.08</v>
      </c>
      <c r="AE26" s="6">
        <v>165.69</v>
      </c>
      <c r="AF26" s="34">
        <v>138.30189999999999</v>
      </c>
      <c r="AG26" s="33">
        <v>454.78</v>
      </c>
      <c r="AH26" s="22">
        <v>190.952234</v>
      </c>
      <c r="AI26" s="53">
        <f t="shared" si="8"/>
        <v>3781.9631339999992</v>
      </c>
      <c r="AJ26" s="16">
        <f t="shared" si="4"/>
        <v>9597.597773999998</v>
      </c>
      <c r="AK26" s="37">
        <f t="shared" si="5"/>
        <v>42.710976960347871</v>
      </c>
    </row>
    <row r="27" spans="1:37" x14ac:dyDescent="0.25">
      <c r="A27" s="2" t="s">
        <v>23</v>
      </c>
      <c r="B27" s="60"/>
      <c r="C27" s="8">
        <v>0.24</v>
      </c>
      <c r="D27" s="2">
        <v>0.28999999999999998</v>
      </c>
      <c r="E27" s="29">
        <v>2</v>
      </c>
      <c r="F27" s="29">
        <v>0.8</v>
      </c>
      <c r="G27" s="25">
        <f t="shared" si="0"/>
        <v>0</v>
      </c>
      <c r="H27" s="30"/>
      <c r="I27" s="28">
        <v>0.4</v>
      </c>
      <c r="J27" s="8">
        <v>0.28999999999999998</v>
      </c>
      <c r="K27" s="28">
        <v>2</v>
      </c>
      <c r="L27" s="28">
        <v>0.8</v>
      </c>
      <c r="M27" s="25">
        <f t="shared" si="1"/>
        <v>0</v>
      </c>
      <c r="N27" s="63">
        <v>5404</v>
      </c>
      <c r="O27" s="28">
        <v>0.24</v>
      </c>
      <c r="P27" s="29">
        <v>0.28999999999999998</v>
      </c>
      <c r="Q27" s="29">
        <v>2</v>
      </c>
      <c r="R27" s="29">
        <v>0.8</v>
      </c>
      <c r="S27" s="25">
        <f t="shared" si="2"/>
        <v>601.78944000000001</v>
      </c>
      <c r="T27" s="26">
        <f>G27+M27+S27</f>
        <v>601.78944000000001</v>
      </c>
      <c r="U27" s="10">
        <v>9277.6200000000008</v>
      </c>
      <c r="V27" s="23">
        <v>0</v>
      </c>
      <c r="W27" s="23">
        <v>0</v>
      </c>
      <c r="X27" s="24">
        <v>74.599999999999994</v>
      </c>
      <c r="Y27" s="14">
        <f t="shared" si="3"/>
        <v>9352.2200000000012</v>
      </c>
      <c r="Z27" s="6">
        <v>410.52</v>
      </c>
      <c r="AA27" s="6">
        <v>1441.12</v>
      </c>
      <c r="AB27" s="6">
        <v>0</v>
      </c>
      <c r="AC27" s="6">
        <v>869.28</v>
      </c>
      <c r="AD27" s="6">
        <v>706.02</v>
      </c>
      <c r="AE27" s="6">
        <v>78.27</v>
      </c>
      <c r="AF27" s="34">
        <v>108.477</v>
      </c>
      <c r="AG27" s="33">
        <v>465.41</v>
      </c>
      <c r="AH27" s="22">
        <v>247.15392900000001</v>
      </c>
      <c r="AI27" s="53">
        <f t="shared" si="8"/>
        <v>4326.2509289999998</v>
      </c>
      <c r="AJ27" s="16">
        <f t="shared" si="4"/>
        <v>14280.260369000001</v>
      </c>
      <c r="AK27" s="37">
        <f t="shared" si="5"/>
        <v>34.509457402456974</v>
      </c>
    </row>
    <row r="28" spans="1:37" x14ac:dyDescent="0.25">
      <c r="A28" s="2" t="s">
        <v>24</v>
      </c>
      <c r="B28" s="64" t="s">
        <v>90</v>
      </c>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row>
    <row r="29" spans="1:37" x14ac:dyDescent="0.25">
      <c r="A29" s="2" t="s">
        <v>25</v>
      </c>
      <c r="B29" s="60"/>
      <c r="C29" s="8">
        <v>0.24</v>
      </c>
      <c r="D29" s="2">
        <v>0.28999999999999998</v>
      </c>
      <c r="E29" s="29">
        <v>2</v>
      </c>
      <c r="F29" s="29">
        <v>0.8</v>
      </c>
      <c r="G29" s="25">
        <f t="shared" si="0"/>
        <v>0</v>
      </c>
      <c r="H29" s="30"/>
      <c r="I29" s="28">
        <v>0.4</v>
      </c>
      <c r="J29" s="8">
        <v>0.28999999999999998</v>
      </c>
      <c r="K29" s="28">
        <v>2</v>
      </c>
      <c r="L29" s="28">
        <v>0.8</v>
      </c>
      <c r="M29" s="25">
        <f t="shared" si="1"/>
        <v>0</v>
      </c>
      <c r="N29" s="63">
        <v>2617</v>
      </c>
      <c r="O29" s="28">
        <v>0.24</v>
      </c>
      <c r="P29" s="29">
        <v>0.28999999999999998</v>
      </c>
      <c r="Q29" s="29">
        <v>2</v>
      </c>
      <c r="R29" s="29">
        <v>0.8</v>
      </c>
      <c r="S29" s="25">
        <f t="shared" si="2"/>
        <v>291.42911999999995</v>
      </c>
      <c r="T29" s="26">
        <f>G29+M29+S29</f>
        <v>291.42911999999995</v>
      </c>
      <c r="U29" s="10">
        <v>3527.44</v>
      </c>
      <c r="V29" s="23">
        <v>270.10000000000002</v>
      </c>
      <c r="W29" s="23">
        <v>153</v>
      </c>
      <c r="X29" s="24">
        <v>17.440000000000001</v>
      </c>
      <c r="Y29" s="14">
        <f t="shared" si="3"/>
        <v>3967.98</v>
      </c>
      <c r="Z29" s="6">
        <v>264.58</v>
      </c>
      <c r="AA29" s="6">
        <v>358.62</v>
      </c>
      <c r="AB29" s="6">
        <v>0</v>
      </c>
      <c r="AC29" s="6">
        <v>220.24298899999999</v>
      </c>
      <c r="AD29" s="6">
        <v>235.81</v>
      </c>
      <c r="AE29" s="6">
        <v>0</v>
      </c>
      <c r="AF29" s="34">
        <v>72.602999999999994</v>
      </c>
      <c r="AG29" s="33">
        <v>0</v>
      </c>
      <c r="AH29" s="22">
        <v>129.17696799999999</v>
      </c>
      <c r="AI29" s="53">
        <f t="shared" si="8"/>
        <v>1281.0329570000001</v>
      </c>
      <c r="AJ29" s="16">
        <f t="shared" si="4"/>
        <v>5540.4420769999997</v>
      </c>
      <c r="AK29" s="37">
        <f t="shared" si="5"/>
        <v>28.381527234582087</v>
      </c>
    </row>
    <row r="30" spans="1:37" x14ac:dyDescent="0.25">
      <c r="A30" s="2" t="s">
        <v>26</v>
      </c>
      <c r="B30" s="60">
        <v>1</v>
      </c>
      <c r="C30" s="8">
        <v>0.24</v>
      </c>
      <c r="D30" s="8">
        <v>0.28999999999999998</v>
      </c>
      <c r="E30" s="28">
        <v>2</v>
      </c>
      <c r="F30" s="28">
        <v>0.8</v>
      </c>
      <c r="G30" s="25">
        <f t="shared" si="0"/>
        <v>0.11136</v>
      </c>
      <c r="H30" s="30"/>
      <c r="I30" s="28">
        <v>0.4</v>
      </c>
      <c r="J30" s="8">
        <v>0.28999999999999998</v>
      </c>
      <c r="K30" s="28">
        <v>2</v>
      </c>
      <c r="L30" s="28">
        <v>0.8</v>
      </c>
      <c r="M30" s="25">
        <f t="shared" si="1"/>
        <v>0</v>
      </c>
      <c r="N30" s="63">
        <v>3574</v>
      </c>
      <c r="O30" s="28">
        <v>0.24</v>
      </c>
      <c r="P30" s="28">
        <v>0.28999999999999998</v>
      </c>
      <c r="Q30" s="28">
        <v>2</v>
      </c>
      <c r="R30" s="28">
        <v>0.8</v>
      </c>
      <c r="S30" s="25">
        <f t="shared" si="2"/>
        <v>398.00063999999998</v>
      </c>
      <c r="T30" s="26">
        <f>G30+M30+S30</f>
        <v>398.11199999999997</v>
      </c>
      <c r="U30" s="10">
        <v>19564.04</v>
      </c>
      <c r="V30" s="23">
        <v>4334.3599999999997</v>
      </c>
      <c r="W30" s="23">
        <v>0</v>
      </c>
      <c r="X30" s="24">
        <v>285.16000000000003</v>
      </c>
      <c r="Y30" s="14">
        <f t="shared" si="3"/>
        <v>24183.56</v>
      </c>
      <c r="Z30" s="6">
        <v>3094.18</v>
      </c>
      <c r="AA30" s="6">
        <v>830.78</v>
      </c>
      <c r="AB30" s="6">
        <v>0</v>
      </c>
      <c r="AC30" s="6">
        <v>5975.2933000000003</v>
      </c>
      <c r="AD30" s="6">
        <v>0</v>
      </c>
      <c r="AE30" s="6">
        <v>1585.546</v>
      </c>
      <c r="AF30" s="34">
        <v>1051.4861000000001</v>
      </c>
      <c r="AG30" s="33">
        <v>0</v>
      </c>
      <c r="AH30" s="22">
        <v>937.08043399999997</v>
      </c>
      <c r="AI30" s="53">
        <f t="shared" si="8"/>
        <v>13474.365834</v>
      </c>
      <c r="AJ30" s="16">
        <f t="shared" si="4"/>
        <v>38056.037834000002</v>
      </c>
      <c r="AK30" s="37">
        <f t="shared" si="5"/>
        <v>36.452764458852982</v>
      </c>
    </row>
    <row r="31" spans="1:37" x14ac:dyDescent="0.25">
      <c r="A31" s="2" t="s">
        <v>86</v>
      </c>
      <c r="B31" s="60"/>
      <c r="C31" s="8">
        <v>0.24</v>
      </c>
      <c r="D31" s="2">
        <v>0.28999999999999998</v>
      </c>
      <c r="E31" s="29">
        <v>2</v>
      </c>
      <c r="F31" s="29">
        <v>0.8</v>
      </c>
      <c r="G31" s="25">
        <f t="shared" si="0"/>
        <v>0</v>
      </c>
      <c r="H31" s="60">
        <v>6000</v>
      </c>
      <c r="I31" s="28">
        <v>0.4</v>
      </c>
      <c r="J31" s="8">
        <v>0.28999999999999998</v>
      </c>
      <c r="K31" s="28">
        <v>2</v>
      </c>
      <c r="L31" s="28">
        <v>0.8</v>
      </c>
      <c r="M31" s="25">
        <f t="shared" si="1"/>
        <v>1113.6000000000001</v>
      </c>
      <c r="N31" s="63">
        <v>6052</v>
      </c>
      <c r="O31" s="28">
        <v>0.24</v>
      </c>
      <c r="P31" s="29">
        <v>0.28999999999999998</v>
      </c>
      <c r="Q31" s="29">
        <v>2</v>
      </c>
      <c r="R31" s="29">
        <v>0.8</v>
      </c>
      <c r="S31" s="25">
        <f t="shared" si="2"/>
        <v>673.95072000000005</v>
      </c>
      <c r="T31" s="26">
        <f>G31+M31+S31</f>
        <v>1787.5507200000002</v>
      </c>
      <c r="U31" s="10">
        <v>6037.44</v>
      </c>
      <c r="V31" s="23">
        <v>0</v>
      </c>
      <c r="W31" s="23">
        <v>0</v>
      </c>
      <c r="X31" s="24">
        <v>326.02999999999997</v>
      </c>
      <c r="Y31" s="14">
        <f t="shared" si="3"/>
        <v>6363.4699999999993</v>
      </c>
      <c r="Z31" s="6">
        <v>6992.26</v>
      </c>
      <c r="AA31" s="6">
        <v>0</v>
      </c>
      <c r="AB31" s="6">
        <v>0</v>
      </c>
      <c r="AC31" s="6">
        <v>433.45</v>
      </c>
      <c r="AD31" s="6">
        <v>981.74900000000002</v>
      </c>
      <c r="AE31" s="6">
        <v>0</v>
      </c>
      <c r="AF31" s="34">
        <v>113.953</v>
      </c>
      <c r="AG31" s="33">
        <v>0</v>
      </c>
      <c r="AH31" s="22">
        <v>140.02834300000001</v>
      </c>
      <c r="AI31" s="53">
        <f t="shared" si="8"/>
        <v>8661.4403430000002</v>
      </c>
      <c r="AJ31" s="16">
        <f t="shared" si="4"/>
        <v>16812.461062999999</v>
      </c>
      <c r="AK31" s="37">
        <f t="shared" si="5"/>
        <v>62.150276653996862</v>
      </c>
    </row>
    <row r="32" spans="1:37" x14ac:dyDescent="0.25">
      <c r="A32" s="2" t="s">
        <v>27</v>
      </c>
      <c r="B32" s="64" t="s">
        <v>90</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row>
    <row r="33" spans="1:37" x14ac:dyDescent="0.25">
      <c r="A33" s="2" t="s">
        <v>28</v>
      </c>
      <c r="B33" s="60">
        <v>0</v>
      </c>
      <c r="C33" s="8">
        <v>0.24</v>
      </c>
      <c r="D33" s="2">
        <v>0.28999999999999998</v>
      </c>
      <c r="E33" s="29">
        <v>2</v>
      </c>
      <c r="F33" s="29">
        <v>0.8</v>
      </c>
      <c r="G33" s="25">
        <f t="shared" si="0"/>
        <v>0</v>
      </c>
      <c r="H33" s="30"/>
      <c r="I33" s="28">
        <v>0.4</v>
      </c>
      <c r="J33" s="8">
        <v>0.28999999999999998</v>
      </c>
      <c r="K33" s="28">
        <v>2</v>
      </c>
      <c r="L33" s="28">
        <v>0.8</v>
      </c>
      <c r="M33" s="25">
        <f t="shared" si="1"/>
        <v>0</v>
      </c>
      <c r="N33" s="63">
        <v>2385</v>
      </c>
      <c r="O33" s="28">
        <v>0.24</v>
      </c>
      <c r="P33" s="29">
        <v>0.28999999999999998</v>
      </c>
      <c r="Q33" s="29">
        <v>2</v>
      </c>
      <c r="R33" s="29">
        <v>0.8</v>
      </c>
      <c r="S33" s="25">
        <f t="shared" si="2"/>
        <v>265.59359999999998</v>
      </c>
      <c r="T33" s="26">
        <f t="shared" ref="T33:T53" si="9">G33+M33+S33</f>
        <v>265.59359999999998</v>
      </c>
      <c r="U33" s="10">
        <v>5086.72</v>
      </c>
      <c r="V33" s="23">
        <v>0</v>
      </c>
      <c r="W33" s="23">
        <v>7.5380000000000003</v>
      </c>
      <c r="X33" s="24">
        <v>331.07799999999997</v>
      </c>
      <c r="Y33" s="14">
        <f t="shared" si="3"/>
        <v>5425.3359999999993</v>
      </c>
      <c r="Z33" s="6">
        <v>1044.26</v>
      </c>
      <c r="AA33" s="6">
        <v>675.93</v>
      </c>
      <c r="AB33" s="6">
        <v>0</v>
      </c>
      <c r="AC33" s="6">
        <v>1242.6347000000001</v>
      </c>
      <c r="AD33" s="6">
        <v>554.53</v>
      </c>
      <c r="AE33" s="6">
        <v>108.361</v>
      </c>
      <c r="AF33" s="34">
        <v>165.738</v>
      </c>
      <c r="AG33" s="33">
        <v>171.17599999999999</v>
      </c>
      <c r="AH33" s="22">
        <v>234.131911</v>
      </c>
      <c r="AI33" s="53">
        <f t="shared" si="8"/>
        <v>4196.7616109999999</v>
      </c>
      <c r="AJ33" s="16">
        <f t="shared" si="4"/>
        <v>9887.6912109999994</v>
      </c>
      <c r="AK33" s="37">
        <f t="shared" si="5"/>
        <v>45.130406237157324</v>
      </c>
    </row>
    <row r="34" spans="1:37" x14ac:dyDescent="0.25">
      <c r="A34" s="2" t="s">
        <v>29</v>
      </c>
      <c r="B34" s="60"/>
      <c r="C34" s="8">
        <v>0.24</v>
      </c>
      <c r="D34" s="8">
        <v>0.28999999999999998</v>
      </c>
      <c r="E34" s="28">
        <v>2</v>
      </c>
      <c r="F34" s="28">
        <v>0.8</v>
      </c>
      <c r="G34" s="25">
        <f t="shared" si="0"/>
        <v>0</v>
      </c>
      <c r="H34" s="60">
        <v>1731</v>
      </c>
      <c r="I34" s="28">
        <v>0.4</v>
      </c>
      <c r="J34" s="8">
        <v>0.28999999999999998</v>
      </c>
      <c r="K34" s="28">
        <v>2</v>
      </c>
      <c r="L34" s="28">
        <v>0.8</v>
      </c>
      <c r="M34" s="25">
        <f t="shared" si="1"/>
        <v>321.27360000000004</v>
      </c>
      <c r="N34" s="63">
        <v>2945</v>
      </c>
      <c r="O34" s="28">
        <v>0.24</v>
      </c>
      <c r="P34" s="28">
        <v>0.28999999999999998</v>
      </c>
      <c r="Q34" s="28">
        <v>2</v>
      </c>
      <c r="R34" s="28">
        <v>0.8</v>
      </c>
      <c r="S34" s="25">
        <f t="shared" si="2"/>
        <v>327.95519999999999</v>
      </c>
      <c r="T34" s="26">
        <f t="shared" si="9"/>
        <v>649.22880000000009</v>
      </c>
      <c r="U34" s="10">
        <v>3824.1</v>
      </c>
      <c r="V34" s="23">
        <v>0</v>
      </c>
      <c r="W34" s="23">
        <v>0</v>
      </c>
      <c r="X34" s="24">
        <v>65</v>
      </c>
      <c r="Y34" s="14">
        <f t="shared" si="3"/>
        <v>3889.1</v>
      </c>
      <c r="Z34" s="6">
        <v>330.48</v>
      </c>
      <c r="AA34" s="6">
        <v>422.7</v>
      </c>
      <c r="AB34" s="6">
        <v>87.32</v>
      </c>
      <c r="AC34" s="6">
        <v>707.74599999999998</v>
      </c>
      <c r="AD34" s="6">
        <v>0</v>
      </c>
      <c r="AE34" s="6">
        <v>140.9</v>
      </c>
      <c r="AF34" s="34">
        <v>92.656000000000006</v>
      </c>
      <c r="AG34" s="33">
        <v>121.295</v>
      </c>
      <c r="AH34" s="22">
        <v>144.32854</v>
      </c>
      <c r="AI34" s="53">
        <f t="shared" si="8"/>
        <v>2047.4255400000002</v>
      </c>
      <c r="AJ34" s="16">
        <f t="shared" si="4"/>
        <v>6585.7543400000004</v>
      </c>
      <c r="AK34" s="37">
        <f t="shared" si="5"/>
        <v>40.946779985722941</v>
      </c>
    </row>
    <row r="35" spans="1:37" x14ac:dyDescent="0.25">
      <c r="A35" s="2" t="s">
        <v>30</v>
      </c>
      <c r="B35" s="60"/>
      <c r="C35" s="8">
        <v>0.24</v>
      </c>
      <c r="D35" s="2">
        <v>0.28999999999999998</v>
      </c>
      <c r="E35" s="29">
        <v>2</v>
      </c>
      <c r="F35" s="29">
        <v>0.8</v>
      </c>
      <c r="G35" s="25">
        <f t="shared" si="0"/>
        <v>0</v>
      </c>
      <c r="H35" s="60">
        <v>3645</v>
      </c>
      <c r="I35" s="28">
        <v>0.4</v>
      </c>
      <c r="J35" s="8">
        <v>0.28999999999999998</v>
      </c>
      <c r="K35" s="28">
        <v>2</v>
      </c>
      <c r="L35" s="28">
        <v>0.8</v>
      </c>
      <c r="M35" s="25">
        <f t="shared" si="1"/>
        <v>676.51200000000006</v>
      </c>
      <c r="N35" s="63">
        <v>2986</v>
      </c>
      <c r="O35" s="28">
        <v>0.24</v>
      </c>
      <c r="P35" s="29">
        <v>0.28999999999999998</v>
      </c>
      <c r="Q35" s="29">
        <v>2</v>
      </c>
      <c r="R35" s="29">
        <v>0.8</v>
      </c>
      <c r="S35" s="25">
        <f t="shared" si="2"/>
        <v>332.52096</v>
      </c>
      <c r="T35" s="26">
        <f t="shared" si="9"/>
        <v>1009.03296</v>
      </c>
      <c r="U35" s="10">
        <v>3616.4</v>
      </c>
      <c r="V35" s="23">
        <v>376.26</v>
      </c>
      <c r="W35" s="23">
        <v>0</v>
      </c>
      <c r="X35" s="24">
        <v>19.14</v>
      </c>
      <c r="Y35" s="14">
        <f>U35+V35+W35+X35</f>
        <v>4011.7999999999997</v>
      </c>
      <c r="Z35" s="6">
        <v>292.41000000000003</v>
      </c>
      <c r="AA35" s="6">
        <v>1766.17</v>
      </c>
      <c r="AB35" s="6">
        <v>0</v>
      </c>
      <c r="AC35" s="6">
        <v>265.17399999999998</v>
      </c>
      <c r="AD35" s="6">
        <v>606.04</v>
      </c>
      <c r="AE35" s="6">
        <v>179.86</v>
      </c>
      <c r="AF35" s="34">
        <v>28.103000000000002</v>
      </c>
      <c r="AG35" s="33">
        <v>250.34299999999999</v>
      </c>
      <c r="AH35" s="22">
        <v>175.01660000000001</v>
      </c>
      <c r="AI35" s="53">
        <f t="shared" si="8"/>
        <v>3563.1165999999998</v>
      </c>
      <c r="AJ35" s="16">
        <f t="shared" si="4"/>
        <v>8583.9495599999991</v>
      </c>
      <c r="AK35" s="37">
        <f t="shared" si="5"/>
        <v>53.263937864984385</v>
      </c>
    </row>
    <row r="36" spans="1:37" x14ac:dyDescent="0.25">
      <c r="A36" s="2" t="s">
        <v>31</v>
      </c>
      <c r="B36" s="60"/>
      <c r="C36" s="8">
        <v>0.24</v>
      </c>
      <c r="D36" s="8">
        <v>0.28999999999999998</v>
      </c>
      <c r="E36" s="28">
        <v>2</v>
      </c>
      <c r="F36" s="28">
        <v>0.8</v>
      </c>
      <c r="G36" s="25">
        <f t="shared" si="0"/>
        <v>0</v>
      </c>
      <c r="H36" s="60">
        <v>6300</v>
      </c>
      <c r="I36" s="28">
        <v>0.4</v>
      </c>
      <c r="J36" s="8">
        <v>0.28999999999999998</v>
      </c>
      <c r="K36" s="28">
        <v>2</v>
      </c>
      <c r="L36" s="28">
        <v>0.8</v>
      </c>
      <c r="M36" s="25">
        <f t="shared" si="1"/>
        <v>1169.28</v>
      </c>
      <c r="N36" s="63">
        <v>3980</v>
      </c>
      <c r="O36" s="28">
        <v>0.24</v>
      </c>
      <c r="P36" s="28">
        <v>0.28999999999999998</v>
      </c>
      <c r="Q36" s="28">
        <v>2</v>
      </c>
      <c r="R36" s="28">
        <v>0.8</v>
      </c>
      <c r="S36" s="25">
        <f t="shared" si="2"/>
        <v>443.21280000000002</v>
      </c>
      <c r="T36" s="26">
        <f t="shared" si="9"/>
        <v>1612.4928</v>
      </c>
      <c r="U36" s="10">
        <v>4884.08</v>
      </c>
      <c r="V36" s="23">
        <v>0</v>
      </c>
      <c r="W36" s="23">
        <v>0</v>
      </c>
      <c r="X36" s="24">
        <v>8.9</v>
      </c>
      <c r="Y36" s="14">
        <f t="shared" si="3"/>
        <v>4892.9799999999996</v>
      </c>
      <c r="Z36" s="6">
        <v>169.14</v>
      </c>
      <c r="AA36" s="6">
        <v>1848.75</v>
      </c>
      <c r="AB36" s="6">
        <v>383.1</v>
      </c>
      <c r="AC36" s="6">
        <v>573.93299999999999</v>
      </c>
      <c r="AD36" s="6">
        <v>0</v>
      </c>
      <c r="AE36" s="6">
        <v>208.48</v>
      </c>
      <c r="AF36" s="34">
        <v>57.268000000000001</v>
      </c>
      <c r="AG36" s="33">
        <v>49.872</v>
      </c>
      <c r="AH36" s="22">
        <v>180.21762100000001</v>
      </c>
      <c r="AI36" s="53">
        <f t="shared" si="8"/>
        <v>3470.7606209999994</v>
      </c>
      <c r="AJ36" s="16">
        <f t="shared" si="4"/>
        <v>9976.233420999999</v>
      </c>
      <c r="AK36" s="37">
        <f t="shared" si="5"/>
        <v>50.953633565747737</v>
      </c>
    </row>
    <row r="37" spans="1:37" x14ac:dyDescent="0.25">
      <c r="A37" s="2" t="s">
        <v>32</v>
      </c>
      <c r="B37" s="60"/>
      <c r="C37" s="8">
        <v>0.24</v>
      </c>
      <c r="D37" s="2">
        <v>0.28999999999999998</v>
      </c>
      <c r="E37" s="29">
        <v>2</v>
      </c>
      <c r="F37" s="29">
        <v>0.8</v>
      </c>
      <c r="G37" s="25">
        <f t="shared" si="0"/>
        <v>0</v>
      </c>
      <c r="H37" s="60">
        <v>6460</v>
      </c>
      <c r="I37" s="28">
        <v>0.4</v>
      </c>
      <c r="J37" s="8">
        <v>0.28999999999999998</v>
      </c>
      <c r="K37" s="28">
        <v>2</v>
      </c>
      <c r="L37" s="28">
        <v>0.8</v>
      </c>
      <c r="M37" s="25">
        <f t="shared" si="1"/>
        <v>1198.9759999999999</v>
      </c>
      <c r="N37" s="63">
        <v>1000</v>
      </c>
      <c r="O37" s="28">
        <v>0.24</v>
      </c>
      <c r="P37" s="29">
        <v>0.28999999999999998</v>
      </c>
      <c r="Q37" s="29">
        <v>2</v>
      </c>
      <c r="R37" s="29">
        <v>0.8</v>
      </c>
      <c r="S37" s="25">
        <f t="shared" si="2"/>
        <v>111.36</v>
      </c>
      <c r="T37" s="26">
        <f t="shared" si="9"/>
        <v>1310.3359999999998</v>
      </c>
      <c r="U37" s="10">
        <v>3544.24</v>
      </c>
      <c r="V37" s="23">
        <v>0</v>
      </c>
      <c r="W37" s="23">
        <v>0</v>
      </c>
      <c r="X37" s="24">
        <v>22</v>
      </c>
      <c r="Y37" s="14">
        <f t="shared" si="3"/>
        <v>3566.24</v>
      </c>
      <c r="Z37" s="6">
        <v>106.86499999999999</v>
      </c>
      <c r="AA37" s="6">
        <v>1110.32</v>
      </c>
      <c r="AB37" s="6">
        <v>265.8</v>
      </c>
      <c r="AC37" s="6">
        <v>268.06</v>
      </c>
      <c r="AD37" s="6">
        <v>115.29</v>
      </c>
      <c r="AE37" s="6">
        <v>92.87</v>
      </c>
      <c r="AF37" s="34">
        <v>59.643799999999999</v>
      </c>
      <c r="AG37" s="33">
        <v>173.10900000000001</v>
      </c>
      <c r="AH37" s="22">
        <v>136.46915899999999</v>
      </c>
      <c r="AI37" s="53">
        <f t="shared" si="8"/>
        <v>2328.4269590000004</v>
      </c>
      <c r="AJ37" s="16">
        <f t="shared" si="4"/>
        <v>7205.0029589999995</v>
      </c>
      <c r="AK37" s="37">
        <f t="shared" si="5"/>
        <v>50.503281951532095</v>
      </c>
    </row>
    <row r="38" spans="1:37" x14ac:dyDescent="0.25">
      <c r="A38" s="2" t="s">
        <v>33</v>
      </c>
      <c r="B38" s="60"/>
      <c r="C38" s="8">
        <v>0.24</v>
      </c>
      <c r="D38" s="8">
        <v>0.28999999999999998</v>
      </c>
      <c r="E38" s="28">
        <v>2</v>
      </c>
      <c r="F38" s="28">
        <v>0.8</v>
      </c>
      <c r="G38" s="25">
        <f t="shared" ref="G38:G62" si="10">B38*C38*D38*E38*F38</f>
        <v>0</v>
      </c>
      <c r="H38" s="60">
        <v>8622</v>
      </c>
      <c r="I38" s="28">
        <v>0.4</v>
      </c>
      <c r="J38" s="8">
        <v>0.28999999999999998</v>
      </c>
      <c r="K38" s="28">
        <v>2</v>
      </c>
      <c r="L38" s="28">
        <v>0.8</v>
      </c>
      <c r="M38" s="25">
        <f t="shared" ref="M38:M62" si="11">H38*I38*J38*K38*L38</f>
        <v>1600.2431999999999</v>
      </c>
      <c r="N38" s="63">
        <v>2420</v>
      </c>
      <c r="O38" s="28">
        <v>0.24</v>
      </c>
      <c r="P38" s="28">
        <v>0.28999999999999998</v>
      </c>
      <c r="Q38" s="28">
        <v>2</v>
      </c>
      <c r="R38" s="28">
        <v>0.8</v>
      </c>
      <c r="S38" s="25">
        <f t="shared" ref="S38:S62" si="12">N38*O38*P38*Q38*R38</f>
        <v>269.49119999999999</v>
      </c>
      <c r="T38" s="26">
        <f t="shared" si="9"/>
        <v>1869.7343999999998</v>
      </c>
      <c r="U38" s="10">
        <v>7367.42</v>
      </c>
      <c r="V38" s="23">
        <v>0</v>
      </c>
      <c r="W38" s="23">
        <v>0</v>
      </c>
      <c r="X38" s="24">
        <v>14.69</v>
      </c>
      <c r="Y38" s="14">
        <f t="shared" ref="Y38:Y62" si="13">U38+V38+W38+X38</f>
        <v>7382.11</v>
      </c>
      <c r="Z38" s="6">
        <v>749.39</v>
      </c>
      <c r="AA38" s="6">
        <v>2076.42</v>
      </c>
      <c r="AB38" s="6">
        <v>584.66</v>
      </c>
      <c r="AC38" s="6">
        <v>424.15699999999998</v>
      </c>
      <c r="AD38" s="6">
        <v>132.83500000000001</v>
      </c>
      <c r="AE38" s="6">
        <v>353.76</v>
      </c>
      <c r="AF38" s="34">
        <v>110.054</v>
      </c>
      <c r="AG38" s="33">
        <v>284.23664000000002</v>
      </c>
      <c r="AH38" s="22">
        <v>273.17358100000001</v>
      </c>
      <c r="AI38" s="53">
        <f t="shared" si="8"/>
        <v>4988.6862209999999</v>
      </c>
      <c r="AJ38" s="16">
        <f t="shared" ref="AJ38:AJ62" si="14">AI38+Y38+T38</f>
        <v>14240.530621</v>
      </c>
      <c r="AK38" s="37">
        <f t="shared" ref="AK38:AK62" si="15">(AI38+T38)*100/AJ38</f>
        <v>48.161271539180802</v>
      </c>
    </row>
    <row r="39" spans="1:37" x14ac:dyDescent="0.25">
      <c r="A39" s="2" t="s">
        <v>34</v>
      </c>
      <c r="B39" s="60"/>
      <c r="C39" s="8">
        <v>0.24</v>
      </c>
      <c r="D39" s="2">
        <v>0.28999999999999998</v>
      </c>
      <c r="E39" s="29">
        <v>2</v>
      </c>
      <c r="F39" s="29">
        <v>0.8</v>
      </c>
      <c r="G39" s="25">
        <f t="shared" si="10"/>
        <v>0</v>
      </c>
      <c r="H39" s="60">
        <v>6750</v>
      </c>
      <c r="I39" s="28">
        <v>0.4</v>
      </c>
      <c r="J39" s="8">
        <v>0.28999999999999998</v>
      </c>
      <c r="K39" s="28">
        <v>2</v>
      </c>
      <c r="L39" s="28">
        <v>0.8</v>
      </c>
      <c r="M39" s="25">
        <f t="shared" si="11"/>
        <v>1252.8000000000002</v>
      </c>
      <c r="N39" s="63">
        <v>4350</v>
      </c>
      <c r="O39" s="28">
        <v>0.24</v>
      </c>
      <c r="P39" s="29">
        <v>0.28999999999999998</v>
      </c>
      <c r="Q39" s="29">
        <v>2</v>
      </c>
      <c r="R39" s="29">
        <v>0.8</v>
      </c>
      <c r="S39" s="25">
        <f t="shared" si="12"/>
        <v>484.416</v>
      </c>
      <c r="T39" s="26">
        <f t="shared" si="9"/>
        <v>1737.2160000000001</v>
      </c>
      <c r="U39" s="10">
        <v>21105.360000000001</v>
      </c>
      <c r="V39" s="23">
        <v>0</v>
      </c>
      <c r="W39" s="23">
        <v>0</v>
      </c>
      <c r="X39" s="24">
        <v>4972.6499999999996</v>
      </c>
      <c r="Y39" s="14">
        <f t="shared" si="13"/>
        <v>26078.010000000002</v>
      </c>
      <c r="Z39" s="6">
        <v>3998.61</v>
      </c>
      <c r="AA39" s="6">
        <v>9402.8799999999992</v>
      </c>
      <c r="AB39" s="6">
        <v>1865.04</v>
      </c>
      <c r="AC39" s="6">
        <v>2543.3330000000001</v>
      </c>
      <c r="AD39" s="6">
        <v>2023.08</v>
      </c>
      <c r="AE39" s="6">
        <v>518.40599999999995</v>
      </c>
      <c r="AF39" s="34">
        <v>3326.7869000000001</v>
      </c>
      <c r="AG39" s="33">
        <v>10498.089406999999</v>
      </c>
      <c r="AH39" s="22">
        <v>1000.221063</v>
      </c>
      <c r="AI39" s="53">
        <f t="shared" si="8"/>
        <v>35176.446369999998</v>
      </c>
      <c r="AJ39" s="16">
        <f t="shared" si="14"/>
        <v>62991.67237</v>
      </c>
      <c r="AK39" s="37">
        <f t="shared" si="15"/>
        <v>58.600861004573446</v>
      </c>
    </row>
    <row r="40" spans="1:37" x14ac:dyDescent="0.25">
      <c r="A40" s="2" t="s">
        <v>35</v>
      </c>
      <c r="B40" s="60"/>
      <c r="C40" s="8">
        <v>0.24</v>
      </c>
      <c r="D40" s="8">
        <v>0.28999999999999998</v>
      </c>
      <c r="E40" s="28">
        <v>2</v>
      </c>
      <c r="F40" s="28">
        <v>0.8</v>
      </c>
      <c r="G40" s="25">
        <f t="shared" si="10"/>
        <v>0</v>
      </c>
      <c r="H40" s="60">
        <v>7614</v>
      </c>
      <c r="I40" s="28">
        <v>0.4</v>
      </c>
      <c r="J40" s="8">
        <v>0.28999999999999998</v>
      </c>
      <c r="K40" s="28">
        <v>2</v>
      </c>
      <c r="L40" s="28">
        <v>0.8</v>
      </c>
      <c r="M40" s="25">
        <f t="shared" si="11"/>
        <v>1413.1584000000003</v>
      </c>
      <c r="N40" s="63">
        <v>5086</v>
      </c>
      <c r="O40" s="28">
        <v>0.24</v>
      </c>
      <c r="P40" s="28">
        <v>0.28999999999999998</v>
      </c>
      <c r="Q40" s="28">
        <v>2</v>
      </c>
      <c r="R40" s="28">
        <v>0.8</v>
      </c>
      <c r="S40" s="25">
        <f t="shared" si="12"/>
        <v>566.37695999999994</v>
      </c>
      <c r="T40" s="26">
        <f t="shared" si="9"/>
        <v>1979.5353600000003</v>
      </c>
      <c r="U40" s="10">
        <v>9652.1</v>
      </c>
      <c r="V40" s="23">
        <v>0</v>
      </c>
      <c r="W40" s="23">
        <v>0</v>
      </c>
      <c r="X40" s="24">
        <v>7611.73</v>
      </c>
      <c r="Y40" s="14">
        <f t="shared" si="13"/>
        <v>17263.830000000002</v>
      </c>
      <c r="Z40" s="6">
        <v>266.86</v>
      </c>
      <c r="AA40" s="6">
        <v>4622.62</v>
      </c>
      <c r="AB40" s="6">
        <v>831.22</v>
      </c>
      <c r="AC40" s="6">
        <v>1154.2270000000001</v>
      </c>
      <c r="AD40" s="6">
        <v>463.78</v>
      </c>
      <c r="AE40" s="6">
        <v>318.07</v>
      </c>
      <c r="AF40" s="34">
        <v>175.142</v>
      </c>
      <c r="AG40" s="33">
        <v>1048.94</v>
      </c>
      <c r="AH40" s="22">
        <v>262.863833</v>
      </c>
      <c r="AI40" s="53">
        <f t="shared" si="8"/>
        <v>9143.722832999998</v>
      </c>
      <c r="AJ40" s="16">
        <f t="shared" si="14"/>
        <v>28387.088193000003</v>
      </c>
      <c r="AK40" s="37">
        <f t="shared" si="15"/>
        <v>39.184216843145229</v>
      </c>
    </row>
    <row r="41" spans="1:37" x14ac:dyDescent="0.25">
      <c r="A41" s="2" t="s">
        <v>36</v>
      </c>
      <c r="B41" s="60"/>
      <c r="C41" s="8">
        <v>0.24</v>
      </c>
      <c r="D41" s="2">
        <v>0.28999999999999998</v>
      </c>
      <c r="E41" s="29">
        <v>2</v>
      </c>
      <c r="F41" s="29">
        <v>0.8</v>
      </c>
      <c r="G41" s="25">
        <f t="shared" si="10"/>
        <v>0</v>
      </c>
      <c r="H41" s="61"/>
      <c r="I41" s="28">
        <v>0.4</v>
      </c>
      <c r="J41" s="8">
        <v>0.28999999999999998</v>
      </c>
      <c r="K41" s="28">
        <v>2</v>
      </c>
      <c r="L41" s="28">
        <v>0.8</v>
      </c>
      <c r="M41" s="25">
        <f t="shared" si="11"/>
        <v>0</v>
      </c>
      <c r="N41" s="63">
        <v>491</v>
      </c>
      <c r="O41" s="28">
        <v>0.24</v>
      </c>
      <c r="P41" s="29">
        <v>0.28999999999999998</v>
      </c>
      <c r="Q41" s="29">
        <v>2</v>
      </c>
      <c r="R41" s="29">
        <v>0.8</v>
      </c>
      <c r="S41" s="25">
        <f t="shared" si="12"/>
        <v>54.677759999999992</v>
      </c>
      <c r="T41" s="26">
        <f t="shared" si="9"/>
        <v>54.677759999999992</v>
      </c>
      <c r="U41" s="10">
        <v>4666.7</v>
      </c>
      <c r="V41" s="23">
        <v>0</v>
      </c>
      <c r="W41" s="23">
        <v>0</v>
      </c>
      <c r="X41" s="24">
        <v>0</v>
      </c>
      <c r="Y41" s="14">
        <f t="shared" si="13"/>
        <v>4666.7</v>
      </c>
      <c r="Z41" s="6">
        <v>464.37</v>
      </c>
      <c r="AA41" s="6">
        <v>1193.6300000000001</v>
      </c>
      <c r="AB41" s="6">
        <v>0</v>
      </c>
      <c r="AC41" s="6">
        <v>262.58199999999999</v>
      </c>
      <c r="AD41" s="6">
        <v>609.35</v>
      </c>
      <c r="AE41" s="6">
        <v>114.1</v>
      </c>
      <c r="AF41" s="34">
        <v>95.272000000000006</v>
      </c>
      <c r="AG41" s="33">
        <v>9.32</v>
      </c>
      <c r="AH41" s="22">
        <v>182.080634</v>
      </c>
      <c r="AI41" s="53">
        <f t="shared" si="8"/>
        <v>2930.7046339999997</v>
      </c>
      <c r="AJ41" s="16">
        <f t="shared" si="14"/>
        <v>7652.0823939999991</v>
      </c>
      <c r="AK41" s="37">
        <f t="shared" si="15"/>
        <v>39.01398652399299</v>
      </c>
    </row>
    <row r="42" spans="1:37" x14ac:dyDescent="0.25">
      <c r="A42" s="2" t="s">
        <v>37</v>
      </c>
      <c r="B42" s="60"/>
      <c r="C42" s="8">
        <v>0.24</v>
      </c>
      <c r="D42" s="8">
        <v>0.28999999999999998</v>
      </c>
      <c r="E42" s="28">
        <v>2</v>
      </c>
      <c r="F42" s="28">
        <v>0.8</v>
      </c>
      <c r="G42" s="25">
        <f t="shared" si="10"/>
        <v>0</v>
      </c>
      <c r="H42" s="61"/>
      <c r="I42" s="28">
        <v>0.4</v>
      </c>
      <c r="J42" s="8">
        <v>0.28999999999999998</v>
      </c>
      <c r="K42" s="28">
        <v>2</v>
      </c>
      <c r="L42" s="28">
        <v>0.8</v>
      </c>
      <c r="M42" s="25">
        <f t="shared" si="11"/>
        <v>0</v>
      </c>
      <c r="N42" s="63">
        <v>204</v>
      </c>
      <c r="O42" s="28">
        <v>0.24</v>
      </c>
      <c r="P42" s="28">
        <v>0.28999999999999998</v>
      </c>
      <c r="Q42" s="28">
        <v>2</v>
      </c>
      <c r="R42" s="28">
        <v>0.8</v>
      </c>
      <c r="S42" s="25">
        <f t="shared" si="12"/>
        <v>22.71744</v>
      </c>
      <c r="T42" s="26">
        <f t="shared" si="9"/>
        <v>22.71744</v>
      </c>
      <c r="U42" s="10">
        <v>1694.2</v>
      </c>
      <c r="V42" s="23">
        <v>0</v>
      </c>
      <c r="W42" s="23">
        <v>0</v>
      </c>
      <c r="X42" s="24">
        <v>0</v>
      </c>
      <c r="Y42" s="14">
        <f t="shared" si="13"/>
        <v>1694.2</v>
      </c>
      <c r="Z42" s="6">
        <v>106.36</v>
      </c>
      <c r="AA42" s="6">
        <v>239.9</v>
      </c>
      <c r="AB42" s="6">
        <v>0</v>
      </c>
      <c r="AC42" s="6">
        <v>61.561</v>
      </c>
      <c r="AD42" s="6">
        <v>205.4</v>
      </c>
      <c r="AE42" s="6">
        <v>32.75</v>
      </c>
      <c r="AF42" s="34">
        <v>31.123000000000001</v>
      </c>
      <c r="AG42" s="33">
        <v>0.94</v>
      </c>
      <c r="AH42" s="22">
        <v>38.493656000000001</v>
      </c>
      <c r="AI42" s="53">
        <f t="shared" si="8"/>
        <v>716.52765600000009</v>
      </c>
      <c r="AJ42" s="16">
        <f t="shared" si="14"/>
        <v>2433.4450959999999</v>
      </c>
      <c r="AK42" s="37">
        <f t="shared" si="15"/>
        <v>30.378540169866241</v>
      </c>
    </row>
    <row r="43" spans="1:37" x14ac:dyDescent="0.25">
      <c r="A43" s="2" t="s">
        <v>38</v>
      </c>
      <c r="B43" s="60"/>
      <c r="C43" s="8">
        <v>0.24</v>
      </c>
      <c r="D43" s="2">
        <v>0.28999999999999998</v>
      </c>
      <c r="E43" s="29">
        <v>2</v>
      </c>
      <c r="F43" s="29">
        <v>0.8</v>
      </c>
      <c r="G43" s="25">
        <f t="shared" si="10"/>
        <v>0</v>
      </c>
      <c r="H43" s="61"/>
      <c r="I43" s="28">
        <v>0.4</v>
      </c>
      <c r="J43" s="8">
        <v>0.28999999999999998</v>
      </c>
      <c r="K43" s="28">
        <v>2</v>
      </c>
      <c r="L43" s="28">
        <v>0.8</v>
      </c>
      <c r="M43" s="25">
        <f t="shared" si="11"/>
        <v>0</v>
      </c>
      <c r="N43" s="63">
        <v>469</v>
      </c>
      <c r="O43" s="28">
        <v>0.24</v>
      </c>
      <c r="P43" s="29">
        <v>0.28999999999999998</v>
      </c>
      <c r="Q43" s="29">
        <v>2</v>
      </c>
      <c r="R43" s="29">
        <v>0.8</v>
      </c>
      <c r="S43" s="25">
        <f t="shared" si="12"/>
        <v>52.227839999999993</v>
      </c>
      <c r="T43" s="26">
        <f t="shared" si="9"/>
        <v>52.227839999999993</v>
      </c>
      <c r="U43" s="10">
        <v>4124.8</v>
      </c>
      <c r="V43" s="23">
        <v>0</v>
      </c>
      <c r="W43" s="23">
        <v>0</v>
      </c>
      <c r="X43" s="24">
        <v>0</v>
      </c>
      <c r="Y43" s="14">
        <f t="shared" si="13"/>
        <v>4124.8</v>
      </c>
      <c r="Z43" s="6">
        <v>207.57</v>
      </c>
      <c r="AA43" s="6">
        <v>1080.95</v>
      </c>
      <c r="AB43" s="6">
        <v>0</v>
      </c>
      <c r="AC43" s="6">
        <v>166.982</v>
      </c>
      <c r="AD43" s="6">
        <v>314.82</v>
      </c>
      <c r="AE43" s="6">
        <v>66.89</v>
      </c>
      <c r="AF43" s="34">
        <v>62.412999999999997</v>
      </c>
      <c r="AG43" s="33">
        <v>11.96</v>
      </c>
      <c r="AH43" s="22">
        <v>150.344426</v>
      </c>
      <c r="AI43" s="53">
        <f t="shared" si="8"/>
        <v>2061.9294260000001</v>
      </c>
      <c r="AJ43" s="16">
        <f t="shared" si="14"/>
        <v>6238.9572659999994</v>
      </c>
      <c r="AK43" s="37">
        <f t="shared" si="15"/>
        <v>33.886387995015966</v>
      </c>
    </row>
    <row r="44" spans="1:37" x14ac:dyDescent="0.25">
      <c r="A44" s="2" t="s">
        <v>39</v>
      </c>
      <c r="B44" s="60">
        <v>0</v>
      </c>
      <c r="C44" s="8">
        <v>0.24</v>
      </c>
      <c r="D44" s="8">
        <v>0.28999999999999998</v>
      </c>
      <c r="E44" s="28">
        <v>2</v>
      </c>
      <c r="F44" s="28">
        <v>0.8</v>
      </c>
      <c r="G44" s="25">
        <f t="shared" si="10"/>
        <v>0</v>
      </c>
      <c r="H44" s="60">
        <v>0</v>
      </c>
      <c r="I44" s="28">
        <v>0.4</v>
      </c>
      <c r="J44" s="8">
        <v>0.28999999999999998</v>
      </c>
      <c r="K44" s="28">
        <v>2</v>
      </c>
      <c r="L44" s="28">
        <v>0.8</v>
      </c>
      <c r="M44" s="25">
        <f t="shared" si="11"/>
        <v>0</v>
      </c>
      <c r="N44" s="63">
        <v>924</v>
      </c>
      <c r="O44" s="28">
        <v>0.24</v>
      </c>
      <c r="P44" s="28">
        <v>0.28999999999999998</v>
      </c>
      <c r="Q44" s="28">
        <v>2</v>
      </c>
      <c r="R44" s="28">
        <v>0.8</v>
      </c>
      <c r="S44" s="25">
        <f t="shared" si="12"/>
        <v>102.89663999999999</v>
      </c>
      <c r="T44" s="26">
        <f t="shared" si="9"/>
        <v>102.89663999999999</v>
      </c>
      <c r="U44" s="10">
        <v>8290.02</v>
      </c>
      <c r="V44" s="23">
        <v>0</v>
      </c>
      <c r="W44" s="23">
        <v>0</v>
      </c>
      <c r="X44" s="24">
        <v>0</v>
      </c>
      <c r="Y44" s="14">
        <f t="shared" si="13"/>
        <v>8290.02</v>
      </c>
      <c r="Z44" s="6">
        <v>767.05</v>
      </c>
      <c r="AA44" s="6">
        <v>3236.65</v>
      </c>
      <c r="AB44" s="6">
        <v>0</v>
      </c>
      <c r="AC44" s="6">
        <v>412.74799999999999</v>
      </c>
      <c r="AD44" s="6">
        <v>778.76</v>
      </c>
      <c r="AE44" s="6">
        <v>72.844999999999999</v>
      </c>
      <c r="AF44" s="34">
        <v>61.712000000000003</v>
      </c>
      <c r="AG44" s="33">
        <v>128.97999999999999</v>
      </c>
      <c r="AH44" s="22">
        <v>338.95687199999998</v>
      </c>
      <c r="AI44" s="53">
        <f t="shared" si="8"/>
        <v>5797.7018719999996</v>
      </c>
      <c r="AJ44" s="16">
        <f t="shared" si="14"/>
        <v>14190.618512000001</v>
      </c>
      <c r="AK44" s="37">
        <f t="shared" si="15"/>
        <v>41.580981879051159</v>
      </c>
    </row>
    <row r="45" spans="1:37" x14ac:dyDescent="0.25">
      <c r="A45" s="2" t="s">
        <v>40</v>
      </c>
      <c r="B45" s="60">
        <v>0</v>
      </c>
      <c r="C45" s="8">
        <v>0.24</v>
      </c>
      <c r="D45" s="2">
        <v>0.28999999999999998</v>
      </c>
      <c r="E45" s="29">
        <v>2</v>
      </c>
      <c r="F45" s="29">
        <v>0.8</v>
      </c>
      <c r="G45" s="25">
        <f t="shared" si="10"/>
        <v>0</v>
      </c>
      <c r="H45" s="60">
        <v>0</v>
      </c>
      <c r="I45" s="28">
        <v>0.4</v>
      </c>
      <c r="J45" s="8">
        <v>0.28999999999999998</v>
      </c>
      <c r="K45" s="28">
        <v>2</v>
      </c>
      <c r="L45" s="28">
        <v>0.8</v>
      </c>
      <c r="M45" s="25">
        <f t="shared" si="11"/>
        <v>0</v>
      </c>
      <c r="N45" s="63">
        <v>6779</v>
      </c>
      <c r="O45" s="28">
        <v>0.24</v>
      </c>
      <c r="P45" s="29">
        <v>0.28999999999999998</v>
      </c>
      <c r="Q45" s="29">
        <v>2</v>
      </c>
      <c r="R45" s="29">
        <v>0.8</v>
      </c>
      <c r="S45" s="25">
        <f t="shared" si="12"/>
        <v>754.90944000000002</v>
      </c>
      <c r="T45" s="26">
        <f t="shared" si="9"/>
        <v>754.90944000000002</v>
      </c>
      <c r="U45" s="10">
        <v>10577</v>
      </c>
      <c r="V45" s="23">
        <v>0</v>
      </c>
      <c r="W45" s="23">
        <v>0</v>
      </c>
      <c r="X45" s="24">
        <v>222.37</v>
      </c>
      <c r="Y45" s="14">
        <f t="shared" si="13"/>
        <v>10799.37</v>
      </c>
      <c r="Z45" s="6">
        <v>1161.1099999999999</v>
      </c>
      <c r="AA45" s="6">
        <v>1801.09</v>
      </c>
      <c r="AB45" s="6">
        <v>0</v>
      </c>
      <c r="AC45" s="6">
        <v>2708.1959999999999</v>
      </c>
      <c r="AD45" s="6">
        <v>968.14</v>
      </c>
      <c r="AE45" s="6">
        <v>108.71</v>
      </c>
      <c r="AF45" s="34">
        <v>268.52379999999999</v>
      </c>
      <c r="AG45" s="33">
        <v>0</v>
      </c>
      <c r="AH45" s="22">
        <v>422.111603</v>
      </c>
      <c r="AI45" s="53">
        <f t="shared" si="8"/>
        <v>7437.8814030000003</v>
      </c>
      <c r="AJ45" s="16">
        <f t="shared" si="14"/>
        <v>18992.160843000001</v>
      </c>
      <c r="AK45" s="37">
        <f>(AI45+T45)*100/AJ45</f>
        <v>43.137749889158307</v>
      </c>
    </row>
    <row r="46" spans="1:37" x14ac:dyDescent="0.25">
      <c r="A46" s="2" t="s">
        <v>41</v>
      </c>
      <c r="B46" s="60">
        <v>0</v>
      </c>
      <c r="C46" s="8">
        <v>0.24</v>
      </c>
      <c r="D46" s="8">
        <v>0.28999999999999998</v>
      </c>
      <c r="E46" s="28">
        <v>2</v>
      </c>
      <c r="F46" s="28">
        <v>0.8</v>
      </c>
      <c r="G46" s="25">
        <f t="shared" si="10"/>
        <v>0</v>
      </c>
      <c r="H46" s="60">
        <v>0</v>
      </c>
      <c r="I46" s="28">
        <v>0.4</v>
      </c>
      <c r="J46" s="8">
        <v>0.28999999999999998</v>
      </c>
      <c r="K46" s="28">
        <v>2</v>
      </c>
      <c r="L46" s="28">
        <v>0.8</v>
      </c>
      <c r="M46" s="25">
        <f t="shared" si="11"/>
        <v>0</v>
      </c>
      <c r="N46" s="63">
        <v>0</v>
      </c>
      <c r="O46" s="28">
        <v>0.24</v>
      </c>
      <c r="P46" s="28">
        <v>0.28999999999999998</v>
      </c>
      <c r="Q46" s="28">
        <v>2</v>
      </c>
      <c r="R46" s="28">
        <v>0.8</v>
      </c>
      <c r="S46" s="25">
        <f>N46*O46*P46*Q46*R46</f>
        <v>0</v>
      </c>
      <c r="T46" s="26">
        <f t="shared" si="9"/>
        <v>0</v>
      </c>
      <c r="U46" s="10">
        <v>6771.26</v>
      </c>
      <c r="V46" s="23">
        <v>0</v>
      </c>
      <c r="W46" s="23">
        <v>0</v>
      </c>
      <c r="X46" s="24">
        <v>304.51</v>
      </c>
      <c r="Y46" s="14">
        <f t="shared" si="13"/>
        <v>7075.77</v>
      </c>
      <c r="Z46" s="6">
        <v>692.42</v>
      </c>
      <c r="AA46" s="6">
        <v>3343.79</v>
      </c>
      <c r="AB46" s="6">
        <v>0</v>
      </c>
      <c r="AC46" s="6">
        <v>1702.4849999999999</v>
      </c>
      <c r="AD46" s="6">
        <v>280</v>
      </c>
      <c r="AE46" s="6">
        <v>0</v>
      </c>
      <c r="AF46" s="34">
        <v>12.112</v>
      </c>
      <c r="AG46" s="33">
        <v>0</v>
      </c>
      <c r="AH46" s="22">
        <v>255.25083599999999</v>
      </c>
      <c r="AI46" s="53">
        <f>Z46+AA46+AB46+AC46+AD46+AE46+AF46+AG46+AH46</f>
        <v>6286.057836</v>
      </c>
      <c r="AJ46" s="16">
        <f t="shared" si="14"/>
        <v>13361.827836</v>
      </c>
      <c r="AK46" s="37">
        <f t="shared" si="15"/>
        <v>47.044894704179896</v>
      </c>
    </row>
    <row r="47" spans="1:37" x14ac:dyDescent="0.25">
      <c r="A47" s="2" t="s">
        <v>42</v>
      </c>
      <c r="B47" s="60">
        <v>0</v>
      </c>
      <c r="C47" s="8">
        <v>0.24</v>
      </c>
      <c r="D47" s="2">
        <v>0.28999999999999998</v>
      </c>
      <c r="E47" s="29">
        <v>2</v>
      </c>
      <c r="F47" s="29">
        <v>0.8</v>
      </c>
      <c r="G47" s="25">
        <f t="shared" si="10"/>
        <v>0</v>
      </c>
      <c r="H47" s="60">
        <v>0</v>
      </c>
      <c r="I47" s="28">
        <v>0.4</v>
      </c>
      <c r="J47" s="8">
        <v>0.28999999999999998</v>
      </c>
      <c r="K47" s="28">
        <v>2</v>
      </c>
      <c r="L47" s="28">
        <v>0.8</v>
      </c>
      <c r="M47" s="25">
        <f t="shared" si="11"/>
        <v>0</v>
      </c>
      <c r="N47" s="63">
        <v>0</v>
      </c>
      <c r="O47" s="28">
        <v>0.24</v>
      </c>
      <c r="P47" s="29">
        <v>0.28999999999999998</v>
      </c>
      <c r="Q47" s="29">
        <v>2</v>
      </c>
      <c r="R47" s="29">
        <v>0.8</v>
      </c>
      <c r="S47" s="25">
        <f t="shared" si="12"/>
        <v>0</v>
      </c>
      <c r="T47" s="26">
        <f t="shared" si="9"/>
        <v>0</v>
      </c>
      <c r="U47" s="10">
        <v>1232.3599999999999</v>
      </c>
      <c r="V47" s="23">
        <v>0</v>
      </c>
      <c r="W47" s="23">
        <v>0</v>
      </c>
      <c r="X47" s="24">
        <v>34</v>
      </c>
      <c r="Y47" s="14">
        <f t="shared" si="13"/>
        <v>1266.3599999999999</v>
      </c>
      <c r="Z47" s="6">
        <v>269.43</v>
      </c>
      <c r="AA47" s="6">
        <v>388.83</v>
      </c>
      <c r="AB47" s="6">
        <v>0</v>
      </c>
      <c r="AC47" s="6">
        <v>511.37200000000001</v>
      </c>
      <c r="AD47" s="6">
        <v>115</v>
      </c>
      <c r="AE47" s="6">
        <v>0</v>
      </c>
      <c r="AF47" s="34">
        <v>4.2110000000000003</v>
      </c>
      <c r="AG47" s="33">
        <v>0</v>
      </c>
      <c r="AH47" s="22">
        <v>61.359178999999997</v>
      </c>
      <c r="AI47" s="53">
        <f t="shared" si="8"/>
        <v>1350.2021790000001</v>
      </c>
      <c r="AJ47" s="16">
        <f t="shared" si="14"/>
        <v>2616.562179</v>
      </c>
      <c r="AK47" s="37">
        <f t="shared" si="15"/>
        <v>51.602143829657493</v>
      </c>
    </row>
    <row r="48" spans="1:37" x14ac:dyDescent="0.25">
      <c r="A48" s="2" t="s">
        <v>43</v>
      </c>
      <c r="B48" s="60">
        <v>0</v>
      </c>
      <c r="C48" s="8">
        <v>0.24</v>
      </c>
      <c r="D48" s="8">
        <v>0.28999999999999998</v>
      </c>
      <c r="E48" s="28">
        <v>2</v>
      </c>
      <c r="F48" s="28">
        <v>0.8</v>
      </c>
      <c r="G48" s="25">
        <f t="shared" si="10"/>
        <v>0</v>
      </c>
      <c r="H48" s="60">
        <v>0</v>
      </c>
      <c r="I48" s="28">
        <v>0.4</v>
      </c>
      <c r="J48" s="8">
        <v>0.28999999999999998</v>
      </c>
      <c r="K48" s="28">
        <v>2</v>
      </c>
      <c r="L48" s="28">
        <v>0.8</v>
      </c>
      <c r="M48" s="25">
        <f t="shared" si="11"/>
        <v>0</v>
      </c>
      <c r="N48" s="63">
        <v>3269</v>
      </c>
      <c r="O48" s="28">
        <v>0.24</v>
      </c>
      <c r="P48" s="28">
        <v>0.28999999999999998</v>
      </c>
      <c r="Q48" s="28">
        <v>2</v>
      </c>
      <c r="R48" s="28">
        <v>0.8</v>
      </c>
      <c r="S48" s="25">
        <f t="shared" si="12"/>
        <v>364.03584000000001</v>
      </c>
      <c r="T48" s="26">
        <f t="shared" si="9"/>
        <v>364.03584000000001</v>
      </c>
      <c r="U48" s="10">
        <v>8903.68</v>
      </c>
      <c r="V48" s="23">
        <v>0</v>
      </c>
      <c r="W48" s="23">
        <v>0</v>
      </c>
      <c r="X48" s="24">
        <v>109.53</v>
      </c>
      <c r="Y48" s="14">
        <f>U48+V48+W48+X48</f>
        <v>9013.2100000000009</v>
      </c>
      <c r="Z48" s="6">
        <v>158.24</v>
      </c>
      <c r="AA48" s="6">
        <v>3308.07</v>
      </c>
      <c r="AB48" s="6">
        <v>0</v>
      </c>
      <c r="AC48" s="6">
        <v>1999.624</v>
      </c>
      <c r="AD48" s="6">
        <v>555</v>
      </c>
      <c r="AE48" s="6">
        <v>0</v>
      </c>
      <c r="AF48" s="34">
        <v>91.616</v>
      </c>
      <c r="AG48" s="33">
        <v>0</v>
      </c>
      <c r="AH48" s="22">
        <v>308.593594</v>
      </c>
      <c r="AI48" s="53">
        <f t="shared" si="8"/>
        <v>6421.1435940000001</v>
      </c>
      <c r="AJ48" s="16">
        <f>AI48+Y48+T48</f>
        <v>15798.389434000001</v>
      </c>
      <c r="AK48" s="37">
        <f t="shared" si="15"/>
        <v>42.948551574488299</v>
      </c>
    </row>
    <row r="49" spans="1:37" x14ac:dyDescent="0.25">
      <c r="A49" s="2" t="s">
        <v>44</v>
      </c>
      <c r="B49" s="60"/>
      <c r="C49" s="8">
        <v>0.24</v>
      </c>
      <c r="D49" s="2">
        <v>0.28999999999999998</v>
      </c>
      <c r="E49" s="29">
        <v>2</v>
      </c>
      <c r="F49" s="29">
        <v>0.8</v>
      </c>
      <c r="G49" s="25">
        <f t="shared" si="10"/>
        <v>0</v>
      </c>
      <c r="H49" s="60"/>
      <c r="I49" s="28">
        <v>0.4</v>
      </c>
      <c r="J49" s="8">
        <v>0.28999999999999998</v>
      </c>
      <c r="K49" s="28">
        <v>2</v>
      </c>
      <c r="L49" s="28">
        <v>0.8</v>
      </c>
      <c r="M49" s="25">
        <f t="shared" si="11"/>
        <v>0</v>
      </c>
      <c r="N49" s="63">
        <v>1740</v>
      </c>
      <c r="O49" s="28">
        <v>0.24</v>
      </c>
      <c r="P49" s="29">
        <v>0.28999999999999998</v>
      </c>
      <c r="Q49" s="29">
        <v>2</v>
      </c>
      <c r="R49" s="29">
        <v>0.8</v>
      </c>
      <c r="S49" s="25">
        <f t="shared" si="12"/>
        <v>193.76639999999998</v>
      </c>
      <c r="T49" s="26">
        <f t="shared" si="9"/>
        <v>193.76639999999998</v>
      </c>
      <c r="U49" s="10">
        <v>3843.3</v>
      </c>
      <c r="V49" s="23">
        <v>12.86</v>
      </c>
      <c r="W49" s="23">
        <v>0</v>
      </c>
      <c r="X49" s="24">
        <v>101.47799999999999</v>
      </c>
      <c r="Y49" s="14">
        <f t="shared" si="13"/>
        <v>3957.6380000000004</v>
      </c>
      <c r="Z49" s="6">
        <v>225.988</v>
      </c>
      <c r="AA49" s="6">
        <v>653.58000000000004</v>
      </c>
      <c r="AB49" s="6">
        <v>0</v>
      </c>
      <c r="AC49" s="6">
        <v>1265.0309999999999</v>
      </c>
      <c r="AD49" s="6">
        <v>486.71</v>
      </c>
      <c r="AE49" s="6">
        <v>199.26</v>
      </c>
      <c r="AF49" s="34">
        <v>76.308000000000007</v>
      </c>
      <c r="AG49" s="33">
        <v>69.88</v>
      </c>
      <c r="AH49" s="22">
        <v>169.43545399999999</v>
      </c>
      <c r="AI49" s="53">
        <f t="shared" si="8"/>
        <v>3146.1924540000005</v>
      </c>
      <c r="AJ49" s="16">
        <f t="shared" si="14"/>
        <v>7297.5968540000013</v>
      </c>
      <c r="AK49" s="37">
        <f t="shared" si="15"/>
        <v>45.767927727732484</v>
      </c>
    </row>
    <row r="50" spans="1:37" x14ac:dyDescent="0.25">
      <c r="A50" s="2" t="s">
        <v>45</v>
      </c>
      <c r="B50" s="60"/>
      <c r="C50" s="8">
        <v>0.24</v>
      </c>
      <c r="D50" s="8">
        <v>0.28999999999999998</v>
      </c>
      <c r="E50" s="28">
        <v>2</v>
      </c>
      <c r="F50" s="28">
        <v>0.8</v>
      </c>
      <c r="G50" s="25">
        <f t="shared" si="10"/>
        <v>0</v>
      </c>
      <c r="H50" s="60">
        <v>0</v>
      </c>
      <c r="I50" s="28">
        <v>0.4</v>
      </c>
      <c r="J50" s="8">
        <v>0.28999999999999998</v>
      </c>
      <c r="K50" s="28">
        <v>2</v>
      </c>
      <c r="L50" s="28">
        <v>0.8</v>
      </c>
      <c r="M50" s="25">
        <f t="shared" si="11"/>
        <v>0</v>
      </c>
      <c r="N50" s="63">
        <v>1357</v>
      </c>
      <c r="O50" s="28">
        <v>0.24</v>
      </c>
      <c r="P50" s="28">
        <v>0.28999999999999998</v>
      </c>
      <c r="Q50" s="28">
        <v>2</v>
      </c>
      <c r="R50" s="28">
        <v>0.8</v>
      </c>
      <c r="S50" s="25">
        <f t="shared" si="12"/>
        <v>151.11552</v>
      </c>
      <c r="T50" s="26">
        <f t="shared" si="9"/>
        <v>151.11552</v>
      </c>
      <c r="U50" s="10">
        <v>2617.6799999999998</v>
      </c>
      <c r="V50" s="23">
        <v>0</v>
      </c>
      <c r="W50" s="23">
        <v>0</v>
      </c>
      <c r="X50" s="24">
        <v>77.150000000000006</v>
      </c>
      <c r="Y50" s="14">
        <f t="shared" si="13"/>
        <v>2694.83</v>
      </c>
      <c r="Z50" s="6">
        <v>245.58</v>
      </c>
      <c r="AA50" s="6">
        <v>269.14</v>
      </c>
      <c r="AB50" s="6">
        <v>0</v>
      </c>
      <c r="AC50" s="6">
        <v>265.09500000000003</v>
      </c>
      <c r="AD50" s="6">
        <v>335.13</v>
      </c>
      <c r="AE50" s="6">
        <v>0</v>
      </c>
      <c r="AF50" s="34">
        <v>78.362099999999998</v>
      </c>
      <c r="AG50" s="33">
        <v>0</v>
      </c>
      <c r="AH50" s="22">
        <v>135.32528300000001</v>
      </c>
      <c r="AI50" s="53">
        <f t="shared" si="8"/>
        <v>1328.6323830000001</v>
      </c>
      <c r="AJ50" s="16">
        <f t="shared" si="14"/>
        <v>4174.5779030000003</v>
      </c>
      <c r="AK50" s="37">
        <f t="shared" si="15"/>
        <v>35.446647239152028</v>
      </c>
    </row>
    <row r="51" spans="1:37" x14ac:dyDescent="0.25">
      <c r="A51" s="2" t="s">
        <v>46</v>
      </c>
      <c r="B51" s="60"/>
      <c r="C51" s="8">
        <v>0.24</v>
      </c>
      <c r="D51" s="2">
        <v>0.28999999999999998</v>
      </c>
      <c r="E51" s="29">
        <v>2</v>
      </c>
      <c r="F51" s="29">
        <v>0.8</v>
      </c>
      <c r="G51" s="25">
        <f t="shared" si="10"/>
        <v>0</v>
      </c>
      <c r="H51" s="60">
        <v>20</v>
      </c>
      <c r="I51" s="28">
        <v>0.4</v>
      </c>
      <c r="J51" s="8">
        <v>0.28999999999999998</v>
      </c>
      <c r="K51" s="28">
        <v>2</v>
      </c>
      <c r="L51" s="28">
        <v>0.8</v>
      </c>
      <c r="M51" s="25">
        <f t="shared" si="11"/>
        <v>3.7119999999999997</v>
      </c>
      <c r="N51" s="63">
        <v>200</v>
      </c>
      <c r="O51" s="28">
        <v>0.24</v>
      </c>
      <c r="P51" s="29">
        <v>0.28999999999999998</v>
      </c>
      <c r="Q51" s="29">
        <v>2</v>
      </c>
      <c r="R51" s="29">
        <v>0.8</v>
      </c>
      <c r="S51" s="25">
        <f t="shared" si="12"/>
        <v>22.271999999999998</v>
      </c>
      <c r="T51" s="26">
        <f t="shared" si="9"/>
        <v>25.983999999999998</v>
      </c>
      <c r="U51" s="10">
        <v>3598.16</v>
      </c>
      <c r="V51" s="23">
        <v>0</v>
      </c>
      <c r="W51" s="23">
        <v>0</v>
      </c>
      <c r="X51" s="24">
        <v>21.76</v>
      </c>
      <c r="Y51" s="14">
        <f t="shared" si="13"/>
        <v>3619.92</v>
      </c>
      <c r="Z51" s="6">
        <v>311.7</v>
      </c>
      <c r="AA51" s="6">
        <v>574.24</v>
      </c>
      <c r="AB51" s="6">
        <v>0</v>
      </c>
      <c r="AC51" s="6">
        <v>1039.8130000000001</v>
      </c>
      <c r="AD51" s="6">
        <v>523</v>
      </c>
      <c r="AE51" s="6">
        <v>89.86</v>
      </c>
      <c r="AF51" s="34">
        <v>0</v>
      </c>
      <c r="AG51" s="33">
        <v>0</v>
      </c>
      <c r="AH51" s="22">
        <v>185.44485399999999</v>
      </c>
      <c r="AI51" s="53">
        <f t="shared" si="8"/>
        <v>2724.0578540000001</v>
      </c>
      <c r="AJ51" s="16">
        <f t="shared" si="14"/>
        <v>6369.961854000001</v>
      </c>
      <c r="AK51" s="37">
        <f t="shared" si="15"/>
        <v>43.172030179005212</v>
      </c>
    </row>
    <row r="52" spans="1:37" x14ac:dyDescent="0.25">
      <c r="A52" s="2" t="s">
        <v>47</v>
      </c>
      <c r="B52" s="60">
        <v>0</v>
      </c>
      <c r="C52" s="8">
        <v>0.24</v>
      </c>
      <c r="D52" s="8">
        <v>0.28999999999999998</v>
      </c>
      <c r="E52" s="28">
        <v>2</v>
      </c>
      <c r="F52" s="28">
        <v>0.8</v>
      </c>
      <c r="G52" s="25">
        <f t="shared" si="10"/>
        <v>0</v>
      </c>
      <c r="H52" s="61"/>
      <c r="I52" s="28">
        <v>0.4</v>
      </c>
      <c r="J52" s="8">
        <v>0.28999999999999998</v>
      </c>
      <c r="K52" s="28">
        <v>2</v>
      </c>
      <c r="L52" s="28">
        <v>0.8</v>
      </c>
      <c r="M52" s="25">
        <f t="shared" si="11"/>
        <v>0</v>
      </c>
      <c r="N52" s="63">
        <v>2000</v>
      </c>
      <c r="O52" s="28">
        <v>0.24</v>
      </c>
      <c r="P52" s="28">
        <v>0.28999999999999998</v>
      </c>
      <c r="Q52" s="28">
        <v>2</v>
      </c>
      <c r="R52" s="28">
        <v>0.8</v>
      </c>
      <c r="S52" s="25">
        <f t="shared" si="12"/>
        <v>222.72</v>
      </c>
      <c r="T52" s="26">
        <f t="shared" si="9"/>
        <v>222.72</v>
      </c>
      <c r="U52" s="10">
        <v>7960.84</v>
      </c>
      <c r="V52" s="23">
        <v>0</v>
      </c>
      <c r="W52" s="23">
        <v>0</v>
      </c>
      <c r="X52" s="24">
        <v>59.711840000000002</v>
      </c>
      <c r="Y52" s="14">
        <f t="shared" si="13"/>
        <v>8020.5518400000001</v>
      </c>
      <c r="Z52" s="6">
        <v>2329.02</v>
      </c>
      <c r="AA52" s="6">
        <v>724.14</v>
      </c>
      <c r="AB52" s="6">
        <v>0</v>
      </c>
      <c r="AC52" s="6">
        <v>4359.8419999999996</v>
      </c>
      <c r="AD52" s="6">
        <v>10.220000000000001</v>
      </c>
      <c r="AE52" s="6">
        <v>448.6</v>
      </c>
      <c r="AF52" s="34">
        <v>226.94499999999999</v>
      </c>
      <c r="AG52" s="33">
        <v>1069.788</v>
      </c>
      <c r="AH52" s="22">
        <v>370.374053</v>
      </c>
      <c r="AI52" s="53">
        <f t="shared" si="8"/>
        <v>9538.9290529999998</v>
      </c>
      <c r="AJ52" s="16">
        <f t="shared" si="14"/>
        <v>17782.200893000001</v>
      </c>
      <c r="AK52" s="37">
        <f t="shared" si="15"/>
        <v>54.895617880701657</v>
      </c>
    </row>
    <row r="53" spans="1:37" x14ac:dyDescent="0.25">
      <c r="A53" s="2" t="s">
        <v>48</v>
      </c>
      <c r="B53" s="6"/>
      <c r="C53" s="8">
        <v>0.24</v>
      </c>
      <c r="D53" s="2">
        <v>0.28999999999999998</v>
      </c>
      <c r="E53" s="29">
        <v>2</v>
      </c>
      <c r="F53" s="29">
        <v>0.8</v>
      </c>
      <c r="G53" s="25">
        <f t="shared" si="10"/>
        <v>0</v>
      </c>
      <c r="H53" s="61"/>
      <c r="I53" s="28">
        <v>0.4</v>
      </c>
      <c r="J53" s="8">
        <v>0.28999999999999998</v>
      </c>
      <c r="K53" s="28">
        <v>2</v>
      </c>
      <c r="L53" s="28">
        <v>0.8</v>
      </c>
      <c r="M53" s="25">
        <f t="shared" si="11"/>
        <v>0</v>
      </c>
      <c r="N53" s="32"/>
      <c r="O53" s="28">
        <v>0.24</v>
      </c>
      <c r="P53" s="29">
        <v>0.28999999999999998</v>
      </c>
      <c r="Q53" s="29">
        <v>2</v>
      </c>
      <c r="R53" s="29">
        <v>0.8</v>
      </c>
      <c r="S53" s="25">
        <f t="shared" si="12"/>
        <v>0</v>
      </c>
      <c r="T53" s="26">
        <f t="shared" si="9"/>
        <v>0</v>
      </c>
      <c r="U53" s="10">
        <v>4144.22</v>
      </c>
      <c r="V53" s="23">
        <v>0</v>
      </c>
      <c r="W53" s="23">
        <v>0</v>
      </c>
      <c r="X53" s="24">
        <v>78.78</v>
      </c>
      <c r="Y53" s="14">
        <f t="shared" si="13"/>
        <v>4223</v>
      </c>
      <c r="Z53" s="6">
        <v>927.4</v>
      </c>
      <c r="AA53" s="6">
        <v>0</v>
      </c>
      <c r="AB53" s="6">
        <v>0</v>
      </c>
      <c r="AC53" s="6">
        <v>166.36199999999999</v>
      </c>
      <c r="AD53" s="6">
        <v>131.69</v>
      </c>
      <c r="AE53" s="6">
        <v>313.92</v>
      </c>
      <c r="AF53" s="34">
        <v>57.398000000000003</v>
      </c>
      <c r="AG53" s="33">
        <v>0</v>
      </c>
      <c r="AH53" s="22">
        <v>155.51461599999999</v>
      </c>
      <c r="AI53" s="53">
        <f t="shared" si="8"/>
        <v>1752.2846159999999</v>
      </c>
      <c r="AJ53" s="16">
        <f t="shared" si="14"/>
        <v>5975.2846159999999</v>
      </c>
      <c r="AK53" s="37">
        <f t="shared" si="15"/>
        <v>29.325542273047766</v>
      </c>
    </row>
    <row r="54" spans="1:37" x14ac:dyDescent="0.25">
      <c r="A54" s="2" t="s">
        <v>49</v>
      </c>
      <c r="B54" s="64" t="s">
        <v>88</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row>
    <row r="55" spans="1:37" x14ac:dyDescent="0.25">
      <c r="A55" s="2" t="s">
        <v>50</v>
      </c>
      <c r="B55" s="6"/>
      <c r="C55" s="8">
        <v>0.24</v>
      </c>
      <c r="D55" s="8">
        <v>0.28999999999999998</v>
      </c>
      <c r="E55" s="28">
        <v>2</v>
      </c>
      <c r="F55" s="28">
        <v>0.8</v>
      </c>
      <c r="G55" s="25">
        <f t="shared" si="10"/>
        <v>0</v>
      </c>
      <c r="H55" s="30"/>
      <c r="I55" s="28">
        <v>0.4</v>
      </c>
      <c r="J55" s="8">
        <v>0.28999999999999998</v>
      </c>
      <c r="K55" s="28">
        <v>2</v>
      </c>
      <c r="L55" s="28">
        <v>0.8</v>
      </c>
      <c r="M55" s="25">
        <f t="shared" si="11"/>
        <v>0</v>
      </c>
      <c r="N55" s="31"/>
      <c r="O55" s="28">
        <v>0.24</v>
      </c>
      <c r="P55" s="28">
        <v>0.28999999999999998</v>
      </c>
      <c r="Q55" s="28">
        <v>2</v>
      </c>
      <c r="R55" s="28">
        <v>0.8</v>
      </c>
      <c r="S55" s="25">
        <f t="shared" si="12"/>
        <v>0</v>
      </c>
      <c r="T55" s="26">
        <f>G55+M55+S55</f>
        <v>0</v>
      </c>
      <c r="U55" s="10">
        <v>5383.97</v>
      </c>
      <c r="V55" s="23">
        <v>586.91999999999996</v>
      </c>
      <c r="W55" s="23">
        <v>0</v>
      </c>
      <c r="X55" s="24">
        <v>108.21</v>
      </c>
      <c r="Y55" s="14">
        <f t="shared" si="13"/>
        <v>6079.1</v>
      </c>
      <c r="Z55" s="6">
        <v>313.36900000000003</v>
      </c>
      <c r="AA55" s="6">
        <v>361.15699999999998</v>
      </c>
      <c r="AB55" s="6">
        <v>0</v>
      </c>
      <c r="AC55" s="6">
        <v>1334.2529999999999</v>
      </c>
      <c r="AD55" s="6">
        <v>232</v>
      </c>
      <c r="AE55" s="6">
        <v>286.22500000000002</v>
      </c>
      <c r="AF55" s="34">
        <v>8071.8950000000004</v>
      </c>
      <c r="AG55" s="33">
        <v>0</v>
      </c>
      <c r="AH55" s="22">
        <v>249.877239</v>
      </c>
      <c r="AI55" s="53">
        <f t="shared" si="8"/>
        <v>10848.776239000001</v>
      </c>
      <c r="AJ55" s="16">
        <f t="shared" si="14"/>
        <v>16927.876239000001</v>
      </c>
      <c r="AK55" s="37">
        <f t="shared" si="15"/>
        <v>64.088229886780425</v>
      </c>
    </row>
    <row r="56" spans="1:37" x14ac:dyDescent="0.25">
      <c r="A56" s="2" t="s">
        <v>51</v>
      </c>
      <c r="B56" s="64" t="s">
        <v>88</v>
      </c>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row>
    <row r="57" spans="1:37" x14ac:dyDescent="0.25">
      <c r="A57" s="2" t="s">
        <v>52</v>
      </c>
      <c r="B57" s="60"/>
      <c r="C57" s="8">
        <v>0.24</v>
      </c>
      <c r="D57" s="8">
        <v>0.28999999999999998</v>
      </c>
      <c r="E57" s="28">
        <v>2</v>
      </c>
      <c r="F57" s="28">
        <v>0.8</v>
      </c>
      <c r="G57" s="25">
        <f t="shared" si="10"/>
        <v>0</v>
      </c>
      <c r="H57" s="30"/>
      <c r="I57" s="28">
        <v>0.4</v>
      </c>
      <c r="J57" s="8">
        <v>0.28999999999999998</v>
      </c>
      <c r="K57" s="28">
        <v>2</v>
      </c>
      <c r="L57" s="28">
        <v>0.8</v>
      </c>
      <c r="M57" s="25">
        <f t="shared" si="11"/>
        <v>0</v>
      </c>
      <c r="N57" s="63">
        <v>2450</v>
      </c>
      <c r="O57" s="28">
        <v>0.24</v>
      </c>
      <c r="P57" s="28">
        <v>0.28999999999999998</v>
      </c>
      <c r="Q57" s="28">
        <v>2</v>
      </c>
      <c r="R57" s="28">
        <v>0.8</v>
      </c>
      <c r="S57" s="25">
        <f t="shared" si="12"/>
        <v>272.83199999999999</v>
      </c>
      <c r="T57" s="26">
        <f t="shared" ref="T57:T62" si="16">G57+M57+S57</f>
        <v>272.83199999999999</v>
      </c>
      <c r="U57" s="10">
        <v>2958.81</v>
      </c>
      <c r="V57" s="23">
        <v>0</v>
      </c>
      <c r="W57" s="23">
        <v>0</v>
      </c>
      <c r="X57" s="24">
        <v>10.46</v>
      </c>
      <c r="Y57" s="14">
        <f t="shared" si="13"/>
        <v>2969.27</v>
      </c>
      <c r="Z57" s="6">
        <v>302.63</v>
      </c>
      <c r="AA57" s="6">
        <v>558.13</v>
      </c>
      <c r="AB57" s="6">
        <v>0</v>
      </c>
      <c r="AC57" s="6">
        <v>750.77499999999998</v>
      </c>
      <c r="AD57" s="6">
        <v>168.88</v>
      </c>
      <c r="AE57" s="6">
        <v>215.77</v>
      </c>
      <c r="AF57" s="34">
        <v>37.884999999999998</v>
      </c>
      <c r="AG57" s="33">
        <v>20.876999999999999</v>
      </c>
      <c r="AH57" s="22">
        <v>138.10627400000001</v>
      </c>
      <c r="AI57" s="53">
        <f t="shared" si="8"/>
        <v>2193.0532740000003</v>
      </c>
      <c r="AJ57" s="16">
        <f t="shared" si="14"/>
        <v>5435.1552740000006</v>
      </c>
      <c r="AK57" s="37">
        <f t="shared" si="15"/>
        <v>45.369178058186968</v>
      </c>
    </row>
    <row r="58" spans="1:37" x14ac:dyDescent="0.25">
      <c r="A58" s="2" t="s">
        <v>53</v>
      </c>
      <c r="B58" s="60">
        <v>0</v>
      </c>
      <c r="C58" s="8">
        <v>0.24</v>
      </c>
      <c r="D58" s="2">
        <v>0.28999999999999998</v>
      </c>
      <c r="E58" s="29">
        <v>2</v>
      </c>
      <c r="F58" s="29">
        <v>0.8</v>
      </c>
      <c r="G58" s="25">
        <f t="shared" si="10"/>
        <v>0</v>
      </c>
      <c r="H58" s="59">
        <v>0</v>
      </c>
      <c r="I58" s="28">
        <v>0.4</v>
      </c>
      <c r="J58" s="8">
        <v>0.28999999999999998</v>
      </c>
      <c r="K58" s="28">
        <v>2</v>
      </c>
      <c r="L58" s="28">
        <v>0.8</v>
      </c>
      <c r="M58" s="25">
        <f t="shared" si="11"/>
        <v>0</v>
      </c>
      <c r="N58" s="63">
        <v>6875</v>
      </c>
      <c r="O58" s="28">
        <v>0.24</v>
      </c>
      <c r="P58" s="29">
        <v>0.28999999999999998</v>
      </c>
      <c r="Q58" s="29">
        <v>2</v>
      </c>
      <c r="R58" s="29">
        <v>0.8</v>
      </c>
      <c r="S58" s="25">
        <f t="shared" si="12"/>
        <v>765.59999999999991</v>
      </c>
      <c r="T58" s="26">
        <f t="shared" si="16"/>
        <v>765.59999999999991</v>
      </c>
      <c r="U58" s="10">
        <v>7102.21</v>
      </c>
      <c r="V58" s="23">
        <v>0</v>
      </c>
      <c r="W58" s="23">
        <v>0</v>
      </c>
      <c r="X58" s="24">
        <v>99.131</v>
      </c>
      <c r="Y58" s="14">
        <f t="shared" si="13"/>
        <v>7201.3410000000003</v>
      </c>
      <c r="Z58" s="6">
        <v>294.43200000000002</v>
      </c>
      <c r="AA58" s="6">
        <v>80.924000000000007</v>
      </c>
      <c r="AB58" s="6">
        <v>0</v>
      </c>
      <c r="AC58" s="6">
        <v>828.95</v>
      </c>
      <c r="AD58" s="6">
        <v>1298.2840000000001</v>
      </c>
      <c r="AE58" s="6">
        <v>0</v>
      </c>
      <c r="AF58" s="34">
        <v>166.05699999999999</v>
      </c>
      <c r="AG58" s="33">
        <v>0</v>
      </c>
      <c r="AH58" s="22">
        <v>225.93929700000001</v>
      </c>
      <c r="AI58" s="53">
        <f t="shared" si="8"/>
        <v>2894.5862969999998</v>
      </c>
      <c r="AJ58" s="16">
        <f t="shared" si="14"/>
        <v>10861.527297000001</v>
      </c>
      <c r="AK58" s="37">
        <f t="shared" si="15"/>
        <v>33.69863369041073</v>
      </c>
    </row>
    <row r="59" spans="1:37" x14ac:dyDescent="0.25">
      <c r="A59" s="2" t="s">
        <v>54</v>
      </c>
      <c r="B59" s="60"/>
      <c r="C59" s="8">
        <v>0.24</v>
      </c>
      <c r="D59" s="8">
        <v>0.28999999999999998</v>
      </c>
      <c r="E59" s="28">
        <v>2</v>
      </c>
      <c r="F59" s="28">
        <v>0.8</v>
      </c>
      <c r="G59" s="25">
        <f t="shared" si="10"/>
        <v>0</v>
      </c>
      <c r="H59" s="30"/>
      <c r="I59" s="28">
        <v>0.4</v>
      </c>
      <c r="J59" s="8">
        <v>0.28999999999999998</v>
      </c>
      <c r="K59" s="28">
        <v>2</v>
      </c>
      <c r="L59" s="28">
        <v>0.8</v>
      </c>
      <c r="M59" s="25">
        <f t="shared" si="11"/>
        <v>0</v>
      </c>
      <c r="N59" s="63">
        <v>3550</v>
      </c>
      <c r="O59" s="28">
        <v>0.24</v>
      </c>
      <c r="P59" s="28">
        <v>0.28999999999999998</v>
      </c>
      <c r="Q59" s="28">
        <v>2</v>
      </c>
      <c r="R59" s="28">
        <v>0.8</v>
      </c>
      <c r="S59" s="25">
        <f t="shared" si="12"/>
        <v>395.32799999999997</v>
      </c>
      <c r="T59" s="26">
        <f t="shared" si="16"/>
        <v>395.32799999999997</v>
      </c>
      <c r="U59" s="10">
        <v>9637.3700000000008</v>
      </c>
      <c r="V59" s="23">
        <v>0</v>
      </c>
      <c r="W59" s="23">
        <v>0</v>
      </c>
      <c r="X59" s="24">
        <v>68.19</v>
      </c>
      <c r="Y59" s="14">
        <f t="shared" si="13"/>
        <v>9705.5600000000013</v>
      </c>
      <c r="Z59" s="6">
        <v>604.13199999999995</v>
      </c>
      <c r="AA59" s="6">
        <v>841.2</v>
      </c>
      <c r="AB59" s="6">
        <v>0</v>
      </c>
      <c r="AC59" s="6">
        <v>676.97699999999998</v>
      </c>
      <c r="AD59" s="6">
        <v>204.94800000000001</v>
      </c>
      <c r="AE59" s="6">
        <v>1085.9100000000001</v>
      </c>
      <c r="AF59" s="34">
        <v>22.074000000000002</v>
      </c>
      <c r="AG59" s="51">
        <v>128</v>
      </c>
      <c r="AH59" s="22">
        <v>316.42150500000002</v>
      </c>
      <c r="AI59" s="53">
        <f t="shared" si="8"/>
        <v>3879.6625049999993</v>
      </c>
      <c r="AJ59" s="16">
        <f t="shared" si="14"/>
        <v>13980.550505000001</v>
      </c>
      <c r="AK59" s="37">
        <f t="shared" si="15"/>
        <v>30.578127116461491</v>
      </c>
    </row>
    <row r="60" spans="1:37" x14ac:dyDescent="0.25">
      <c r="A60" s="2" t="s">
        <v>55</v>
      </c>
      <c r="B60" s="60"/>
      <c r="C60" s="8">
        <v>0.24</v>
      </c>
      <c r="D60" s="2">
        <v>0.28999999999999998</v>
      </c>
      <c r="E60" s="29">
        <v>2</v>
      </c>
      <c r="F60" s="29">
        <v>0.8</v>
      </c>
      <c r="G60" s="25">
        <f t="shared" si="10"/>
        <v>0</v>
      </c>
      <c r="H60" s="6"/>
      <c r="I60" s="28">
        <v>0.4</v>
      </c>
      <c r="J60" s="8">
        <v>0.28999999999999998</v>
      </c>
      <c r="K60" s="28">
        <v>2</v>
      </c>
      <c r="L60" s="28">
        <v>0.8</v>
      </c>
      <c r="M60" s="25">
        <f t="shared" si="11"/>
        <v>0</v>
      </c>
      <c r="N60" s="63">
        <v>5310</v>
      </c>
      <c r="O60" s="28">
        <v>0.24</v>
      </c>
      <c r="P60" s="29">
        <v>0.28999999999999998</v>
      </c>
      <c r="Q60" s="29">
        <v>2</v>
      </c>
      <c r="R60" s="29">
        <v>0.8</v>
      </c>
      <c r="S60" s="25">
        <f t="shared" si="12"/>
        <v>591.32159999999988</v>
      </c>
      <c r="T60" s="26">
        <f t="shared" si="16"/>
        <v>591.32159999999988</v>
      </c>
      <c r="U60" s="10">
        <v>9649.49</v>
      </c>
      <c r="V60" s="23">
        <v>65</v>
      </c>
      <c r="W60" s="23">
        <v>0</v>
      </c>
      <c r="X60" s="24">
        <v>463</v>
      </c>
      <c r="Y60" s="14">
        <f t="shared" si="13"/>
        <v>10177.49</v>
      </c>
      <c r="Z60" s="6">
        <v>542.89400000000001</v>
      </c>
      <c r="AA60" s="6">
        <v>788.76</v>
      </c>
      <c r="AB60" s="6">
        <v>0</v>
      </c>
      <c r="AC60" s="6">
        <v>1111.713</v>
      </c>
      <c r="AD60" s="6">
        <v>1841.76</v>
      </c>
      <c r="AE60" s="6">
        <v>323.44</v>
      </c>
      <c r="AF60" s="34">
        <v>275.12900000000002</v>
      </c>
      <c r="AG60" s="56">
        <v>578.94000000000005</v>
      </c>
      <c r="AH60" s="22">
        <v>306.55189799999999</v>
      </c>
      <c r="AI60" s="53">
        <f t="shared" si="8"/>
        <v>5769.1878980000001</v>
      </c>
      <c r="AJ60" s="16">
        <f t="shared" si="14"/>
        <v>16537.999498000001</v>
      </c>
      <c r="AK60" s="37">
        <f t="shared" si="15"/>
        <v>38.459969107927471</v>
      </c>
    </row>
    <row r="61" spans="1:37" x14ac:dyDescent="0.25">
      <c r="A61" s="2" t="s">
        <v>56</v>
      </c>
      <c r="B61" s="60">
        <v>5</v>
      </c>
      <c r="C61" s="8">
        <v>0.24</v>
      </c>
      <c r="D61" s="8">
        <v>0.28999999999999998</v>
      </c>
      <c r="E61" s="28">
        <v>2</v>
      </c>
      <c r="F61" s="28">
        <v>0.8</v>
      </c>
      <c r="G61" s="25">
        <f t="shared" si="10"/>
        <v>0.55679999999999996</v>
      </c>
      <c r="H61" s="30"/>
      <c r="I61" s="28">
        <v>0.4</v>
      </c>
      <c r="J61" s="8">
        <v>0.28999999999999998</v>
      </c>
      <c r="K61" s="28">
        <v>2</v>
      </c>
      <c r="L61" s="28">
        <v>0.8</v>
      </c>
      <c r="M61" s="25">
        <f t="shared" si="11"/>
        <v>0</v>
      </c>
      <c r="N61" s="63">
        <v>23006</v>
      </c>
      <c r="O61" s="28">
        <v>0.24</v>
      </c>
      <c r="P61" s="28">
        <v>0.28999999999999998</v>
      </c>
      <c r="Q61" s="28">
        <v>2</v>
      </c>
      <c r="R61" s="28">
        <v>0.8</v>
      </c>
      <c r="S61" s="25">
        <f t="shared" si="12"/>
        <v>2561.9481599999999</v>
      </c>
      <c r="T61" s="26">
        <f t="shared" si="16"/>
        <v>2562.5049599999998</v>
      </c>
      <c r="U61" s="10">
        <v>140205.44</v>
      </c>
      <c r="V61" s="23">
        <v>0</v>
      </c>
      <c r="W61" s="23">
        <v>0</v>
      </c>
      <c r="X61" s="24">
        <v>2035.81</v>
      </c>
      <c r="Y61" s="14">
        <f t="shared" si="13"/>
        <v>142241.25</v>
      </c>
      <c r="Z61" s="6">
        <v>57470.18</v>
      </c>
      <c r="AA61" s="6">
        <v>5254.42</v>
      </c>
      <c r="AB61" s="6">
        <v>0</v>
      </c>
      <c r="AC61" s="6">
        <v>15982.95</v>
      </c>
      <c r="AD61" s="6">
        <v>98.177000000000007</v>
      </c>
      <c r="AE61" s="6">
        <v>2085.61</v>
      </c>
      <c r="AF61" s="34">
        <v>6599.2560999999996</v>
      </c>
      <c r="AG61" s="55">
        <v>0</v>
      </c>
      <c r="AH61" s="22">
        <v>7175.1458469999998</v>
      </c>
      <c r="AI61" s="16">
        <f t="shared" si="8"/>
        <v>94665.738947000005</v>
      </c>
      <c r="AJ61" s="16">
        <f t="shared" si="14"/>
        <v>239469.493907</v>
      </c>
      <c r="AK61" s="37">
        <f t="shared" si="15"/>
        <v>40.601515592111042</v>
      </c>
    </row>
    <row r="62" spans="1:37" ht="15.75" thickBot="1" x14ac:dyDescent="0.3">
      <c r="A62" s="2" t="s">
        <v>57</v>
      </c>
      <c r="B62" s="60"/>
      <c r="C62" s="8">
        <v>0.24</v>
      </c>
      <c r="D62" s="2">
        <v>0.28999999999999998</v>
      </c>
      <c r="E62" s="29">
        <v>2</v>
      </c>
      <c r="F62" s="29">
        <v>0.8</v>
      </c>
      <c r="G62" s="25">
        <f t="shared" si="10"/>
        <v>0</v>
      </c>
      <c r="H62" s="30"/>
      <c r="I62" s="28">
        <v>0.4</v>
      </c>
      <c r="J62" s="8">
        <v>0.28999999999999998</v>
      </c>
      <c r="K62" s="28">
        <v>2</v>
      </c>
      <c r="L62" s="28">
        <v>0.8</v>
      </c>
      <c r="M62" s="25">
        <f t="shared" si="11"/>
        <v>0</v>
      </c>
      <c r="N62" s="63">
        <v>14878</v>
      </c>
      <c r="O62" s="28">
        <v>0.24</v>
      </c>
      <c r="P62" s="29">
        <v>0.28999999999999998</v>
      </c>
      <c r="Q62" s="29">
        <v>2</v>
      </c>
      <c r="R62" s="29">
        <v>0.8</v>
      </c>
      <c r="S62" s="25">
        <f t="shared" si="12"/>
        <v>1656.8140799999999</v>
      </c>
      <c r="T62" s="27">
        <f t="shared" si="16"/>
        <v>1656.8140799999999</v>
      </c>
      <c r="U62" s="10">
        <v>36264.74</v>
      </c>
      <c r="V62" s="23">
        <v>0</v>
      </c>
      <c r="W62" s="23">
        <v>1080.748</v>
      </c>
      <c r="X62" s="24">
        <v>983.89099999999996</v>
      </c>
      <c r="Y62" s="15">
        <f t="shared" si="13"/>
        <v>38329.379000000001</v>
      </c>
      <c r="Z62" s="6">
        <v>987.49599999999998</v>
      </c>
      <c r="AA62" s="6">
        <v>6320.8950000000004</v>
      </c>
      <c r="AB62" s="6">
        <v>0</v>
      </c>
      <c r="AC62" s="6">
        <v>4266.2160000000003</v>
      </c>
      <c r="AD62" s="6">
        <v>4266.2169999999996</v>
      </c>
      <c r="AE62" s="6">
        <v>2050.2199999999998</v>
      </c>
      <c r="AF62" s="34">
        <v>606.9</v>
      </c>
      <c r="AG62" s="33">
        <v>0</v>
      </c>
      <c r="AH62" s="22">
        <v>836.935745</v>
      </c>
      <c r="AI62" s="57">
        <f t="shared" si="8"/>
        <v>19334.879745000002</v>
      </c>
      <c r="AJ62" s="17">
        <f t="shared" si="14"/>
        <v>59321.072824999996</v>
      </c>
      <c r="AK62" s="38">
        <f t="shared" si="15"/>
        <v>35.38657145821773</v>
      </c>
    </row>
    <row r="64" spans="1:37" ht="51.75" x14ac:dyDescent="0.25">
      <c r="A64" s="21" t="s">
        <v>89</v>
      </c>
      <c r="B64" s="36"/>
      <c r="C64" s="36"/>
      <c r="D64" s="36"/>
      <c r="E64" s="36"/>
      <c r="F64" s="36"/>
      <c r="H64" s="36"/>
      <c r="I64" s="36"/>
      <c r="J64" s="36"/>
      <c r="K64" s="36"/>
      <c r="L64" s="36"/>
      <c r="N64" s="36"/>
      <c r="O64" s="36"/>
      <c r="P64" s="36"/>
      <c r="Q64" s="36"/>
      <c r="R64" s="36"/>
      <c r="U64" s="36"/>
      <c r="V64" s="36"/>
      <c r="W64" s="36"/>
      <c r="X64" s="36"/>
      <c r="Z64" s="36"/>
      <c r="AA64" s="36"/>
      <c r="AB64" s="36"/>
      <c r="AC64" s="36"/>
      <c r="AD64" s="36"/>
      <c r="AE64" s="36"/>
      <c r="AF64" s="35"/>
      <c r="AG64" s="36"/>
      <c r="AJ64" s="7"/>
    </row>
  </sheetData>
  <mergeCells count="11">
    <mergeCell ref="B4:AK4"/>
    <mergeCell ref="B8:AK8"/>
    <mergeCell ref="B11:AK11"/>
    <mergeCell ref="B20:AK20"/>
    <mergeCell ref="B21:AK21"/>
    <mergeCell ref="B22:AK22"/>
    <mergeCell ref="B56:AK56"/>
    <mergeCell ref="B54:AK54"/>
    <mergeCell ref="B5:AK5"/>
    <mergeCell ref="B28:AK28"/>
    <mergeCell ref="B32:AK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30181c-54d1-4c85-9408-7f0703e7a601" xsi:nil="true"/>
    <lcf76f155ced4ddcb4097134ff3c332f xmlns="b4459e03-7a05-4ba8-b37f-21b904c53f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84A419330FE7C40913200B8E66FA00A" ma:contentTypeVersion="14" ma:contentTypeDescription="Kurkite naują dokumentą." ma:contentTypeScope="" ma:versionID="0d4ad030456a61cac37e9ff2ff79e8d5">
  <xsd:schema xmlns:xsd="http://www.w3.org/2001/XMLSchema" xmlns:xs="http://www.w3.org/2001/XMLSchema" xmlns:p="http://schemas.microsoft.com/office/2006/metadata/properties" xmlns:ns2="b4459e03-7a05-4ba8-b37f-21b904c53f79" xmlns:ns3="e230181c-54d1-4c85-9408-7f0703e7a601" targetNamespace="http://schemas.microsoft.com/office/2006/metadata/properties" ma:root="true" ma:fieldsID="621112ba8c0909b94ee864fb0e2be5b1" ns2:_="" ns3:_="">
    <xsd:import namespace="b4459e03-7a05-4ba8-b37f-21b904c53f79"/>
    <xsd:import namespace="e230181c-54d1-4c85-9408-7f0703e7a6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59e03-7a05-4ba8-b37f-21b904c53f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30181c-54d1-4c85-9408-7f0703e7a601"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02b58041-7911-4aae-8702-590f13a0f198}" ma:internalName="TaxCatchAll" ma:showField="CatchAllData" ma:web="e230181c-54d1-4c85-9408-7f0703e7a6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113A7-B4E3-4948-9626-EA798FD1AC85}">
  <ds:schemaRefs>
    <ds:schemaRef ds:uri="http://schemas.microsoft.com/office/2006/metadata/properties"/>
    <ds:schemaRef ds:uri="http://schemas.microsoft.com/office/infopath/2007/PartnerControls"/>
    <ds:schemaRef ds:uri="e230181c-54d1-4c85-9408-7f0703e7a601"/>
    <ds:schemaRef ds:uri="b4459e03-7a05-4ba8-b37f-21b904c53f79"/>
  </ds:schemaRefs>
</ds:datastoreItem>
</file>

<file path=customXml/itemProps2.xml><?xml version="1.0" encoding="utf-8"?>
<ds:datastoreItem xmlns:ds="http://schemas.openxmlformats.org/officeDocument/2006/customXml" ds:itemID="{A858355D-01ED-4FCA-9473-6BD0773E0860}">
  <ds:schemaRefs>
    <ds:schemaRef ds:uri="http://schemas.microsoft.com/sharepoint/v3/contenttype/forms"/>
  </ds:schemaRefs>
</ds:datastoreItem>
</file>

<file path=customXml/itemProps3.xml><?xml version="1.0" encoding="utf-8"?>
<ds:datastoreItem xmlns:ds="http://schemas.openxmlformats.org/officeDocument/2006/customXml" ds:itemID="{99F71990-CA2C-4A3E-B89E-13A235F67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459e03-7a05-4ba8-b37f-21b904c53f79"/>
    <ds:schemaRef ds:uri="e230181c-54d1-4c85-9408-7f0703e7a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Užduočių skaičiavimas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 Barbaravičiūtė</dc:creator>
  <cp:keywords/>
  <dc:description/>
  <cp:lastModifiedBy>Toma Barbaravičiūtė</cp:lastModifiedBy>
  <cp:revision/>
  <dcterms:created xsi:type="dcterms:W3CDTF">2026-02-17T10:53:15Z</dcterms:created>
  <dcterms:modified xsi:type="dcterms:W3CDTF">2026-05-29T11:28:00Z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0x010100F84A419330FE7C40913200B8E66FA00A</vt:lpwstr>
  </property>
  <property fmtid="{D5CDD505-2E9C-101B-9397-08002B2CF9AE}" pid="3" name="MediaServiceImageTags">
    <vt:lpwstr/>
  </property>
</Properties>
</file>